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T\Desktop\Программа 2016-2024 гг (чистовой вариант) ред 2021 12 30\"/>
    </mc:Choice>
  </mc:AlternateContent>
  <xr:revisionPtr revIDLastSave="0" documentId="13_ncr:1_{12230EDE-E986-4B3B-832C-243D58243B1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подпись" sheetId="3" r:id="rId1"/>
    <sheet name="Лист1" sheetId="4" r:id="rId2"/>
  </sheets>
  <definedNames>
    <definedName name="_xlnm.Print_Area" localSheetId="0">'на подпись'!$A$1:$M$126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05" i="3" l="1"/>
  <c r="I28" i="3"/>
  <c r="H105" i="3" l="1"/>
  <c r="D105" i="3" l="1"/>
  <c r="E105" i="3"/>
  <c r="F105" i="3"/>
  <c r="G105" i="3"/>
  <c r="I105" i="3"/>
  <c r="J105" i="3"/>
  <c r="L105" i="3"/>
  <c r="C114" i="3"/>
  <c r="C112" i="3"/>
  <c r="H66" i="3" l="1"/>
  <c r="I66" i="3"/>
  <c r="J66" i="3"/>
  <c r="H55" i="3"/>
  <c r="I55" i="3"/>
  <c r="J55" i="3"/>
  <c r="D116" i="3" l="1"/>
  <c r="E116" i="3"/>
  <c r="F116" i="3"/>
  <c r="G116" i="3"/>
  <c r="H116" i="3"/>
  <c r="I116" i="3"/>
  <c r="J116" i="3"/>
  <c r="K116" i="3"/>
  <c r="L116" i="3"/>
  <c r="C120" i="3"/>
  <c r="H59" i="3"/>
  <c r="H58" i="3" s="1"/>
  <c r="K28" i="3"/>
  <c r="K27" i="3" s="1"/>
  <c r="L28" i="3"/>
  <c r="C30" i="3"/>
  <c r="C31" i="3"/>
  <c r="C33" i="3"/>
  <c r="C34" i="3"/>
  <c r="C36" i="3"/>
  <c r="C40" i="3"/>
  <c r="C38" i="3"/>
  <c r="C41" i="3"/>
  <c r="C43" i="3"/>
  <c r="C45" i="3"/>
  <c r="K47" i="3"/>
  <c r="L47" i="3"/>
  <c r="L46" i="3" s="1"/>
  <c r="L21" i="3" s="1"/>
  <c r="L20" i="3" s="1"/>
  <c r="C49" i="3"/>
  <c r="C51" i="3"/>
  <c r="C53" i="3"/>
  <c r="C57" i="3"/>
  <c r="C61" i="3"/>
  <c r="C59" i="3" s="1"/>
  <c r="C58" i="3" s="1"/>
  <c r="C69" i="3"/>
  <c r="K74" i="3"/>
  <c r="L74" i="3"/>
  <c r="C76" i="3"/>
  <c r="C80" i="3"/>
  <c r="C82" i="3"/>
  <c r="C84" i="3"/>
  <c r="C91" i="3"/>
  <c r="C93" i="3"/>
  <c r="C94" i="3"/>
  <c r="C96" i="3"/>
  <c r="C100" i="3"/>
  <c r="C98" i="3" s="1"/>
  <c r="C107" i="3"/>
  <c r="C109" i="3"/>
  <c r="C110" i="3"/>
  <c r="C111" i="3"/>
  <c r="K89" i="3"/>
  <c r="L89" i="3"/>
  <c r="K98" i="3"/>
  <c r="K97" i="3" s="1"/>
  <c r="L98" i="3"/>
  <c r="L97" i="3" s="1"/>
  <c r="K78" i="3"/>
  <c r="K77" i="3" s="1"/>
  <c r="L78" i="3"/>
  <c r="L77" i="3" s="1"/>
  <c r="K55" i="3"/>
  <c r="K54" i="3" s="1"/>
  <c r="L55" i="3"/>
  <c r="L54" i="3" s="1"/>
  <c r="K66" i="3"/>
  <c r="K64" i="3" s="1"/>
  <c r="L66" i="3"/>
  <c r="L65" i="3" s="1"/>
  <c r="E59" i="3"/>
  <c r="E58" i="3" s="1"/>
  <c r="F59" i="3"/>
  <c r="F58" i="3" s="1"/>
  <c r="G59" i="3"/>
  <c r="G58" i="3" s="1"/>
  <c r="I59" i="3"/>
  <c r="I58" i="3" s="1"/>
  <c r="J59" i="3"/>
  <c r="J58" i="3" s="1"/>
  <c r="K59" i="3"/>
  <c r="K58" i="3" s="1"/>
  <c r="L59" i="3"/>
  <c r="L58" i="3" s="1"/>
  <c r="D59" i="3"/>
  <c r="D58" i="3" s="1"/>
  <c r="G28" i="3"/>
  <c r="D47" i="3"/>
  <c r="E47" i="3"/>
  <c r="F47" i="3"/>
  <c r="G47" i="3"/>
  <c r="H47" i="3"/>
  <c r="I47" i="3"/>
  <c r="J47" i="3"/>
  <c r="G78" i="3"/>
  <c r="E78" i="3"/>
  <c r="F78" i="3"/>
  <c r="F89" i="3"/>
  <c r="E89" i="3"/>
  <c r="D98" i="3"/>
  <c r="D97" i="3" s="1"/>
  <c r="E98" i="3"/>
  <c r="E87" i="3" s="1"/>
  <c r="C118" i="3"/>
  <c r="D28" i="3"/>
  <c r="D78" i="3"/>
  <c r="D89" i="3"/>
  <c r="E28" i="3"/>
  <c r="J98" i="3"/>
  <c r="I98" i="3"/>
  <c r="H98" i="3"/>
  <c r="G98" i="3"/>
  <c r="F98" i="3"/>
  <c r="J89" i="3"/>
  <c r="I89" i="3"/>
  <c r="H89" i="3"/>
  <c r="G89" i="3"/>
  <c r="C105" i="3" l="1"/>
  <c r="C116" i="3"/>
  <c r="C23" i="3" s="1"/>
  <c r="G23" i="3"/>
  <c r="G22" i="3" s="1"/>
  <c r="E23" i="3"/>
  <c r="E22" i="3" s="1"/>
  <c r="K23" i="3"/>
  <c r="K22" i="3" s="1"/>
  <c r="I23" i="3"/>
  <c r="L23" i="3"/>
  <c r="L22" i="3" s="1"/>
  <c r="J23" i="3"/>
  <c r="J22" i="3" s="1"/>
  <c r="H23" i="3"/>
  <c r="H22" i="3" s="1"/>
  <c r="F23" i="3"/>
  <c r="D23" i="3"/>
  <c r="D22" i="3" s="1"/>
  <c r="K26" i="3"/>
  <c r="K25" i="3" s="1"/>
  <c r="K19" i="3"/>
  <c r="K18" i="3" s="1"/>
  <c r="L26" i="3"/>
  <c r="L25" i="3" s="1"/>
  <c r="L19" i="3"/>
  <c r="L18" i="3" s="1"/>
  <c r="K17" i="3"/>
  <c r="K46" i="3"/>
  <c r="K21" i="3" s="1"/>
  <c r="K20" i="3" s="1"/>
  <c r="L17" i="3"/>
  <c r="L16" i="3" s="1"/>
  <c r="L27" i="3"/>
  <c r="C89" i="3"/>
  <c r="C87" i="3" s="1"/>
  <c r="G17" i="3"/>
  <c r="K87" i="3"/>
  <c r="K86" i="3" s="1"/>
  <c r="K103" i="3"/>
  <c r="K102" i="3" s="1"/>
  <c r="L72" i="3"/>
  <c r="L71" i="3" s="1"/>
  <c r="L87" i="3"/>
  <c r="L86" i="3" s="1"/>
  <c r="L103" i="3"/>
  <c r="L102" i="3" s="1"/>
  <c r="K72" i="3"/>
  <c r="K71" i="3" s="1"/>
  <c r="K63" i="3"/>
  <c r="I22" i="3"/>
  <c r="K65" i="3"/>
  <c r="K88" i="3"/>
  <c r="K104" i="3"/>
  <c r="L73" i="3"/>
  <c r="L64" i="3"/>
  <c r="L63" i="3" s="1"/>
  <c r="L88" i="3"/>
  <c r="L104" i="3"/>
  <c r="K73" i="3"/>
  <c r="F22" i="3"/>
  <c r="H103" i="3"/>
  <c r="J103" i="3"/>
  <c r="J102" i="3" s="1"/>
  <c r="E103" i="3"/>
  <c r="D17" i="3"/>
  <c r="J104" i="3"/>
  <c r="G103" i="3"/>
  <c r="I103" i="3"/>
  <c r="F103" i="3"/>
  <c r="D103" i="3"/>
  <c r="J97" i="3"/>
  <c r="I97" i="3" s="1"/>
  <c r="H97" i="3" s="1"/>
  <c r="G97" i="3" s="1"/>
  <c r="F97" i="3" s="1"/>
  <c r="E97" i="3" s="1"/>
  <c r="I104" i="3"/>
  <c r="H104" i="3" s="1"/>
  <c r="G104" i="3" s="1"/>
  <c r="F104" i="3" s="1"/>
  <c r="E104" i="3" s="1"/>
  <c r="D104" i="3" s="1"/>
  <c r="C97" i="3"/>
  <c r="J88" i="3"/>
  <c r="I88" i="3"/>
  <c r="H88" i="3"/>
  <c r="G88" i="3"/>
  <c r="F88" i="3"/>
  <c r="E88" i="3"/>
  <c r="D88" i="3"/>
  <c r="J87" i="3"/>
  <c r="J86" i="3" s="1"/>
  <c r="I87" i="3"/>
  <c r="H87" i="3"/>
  <c r="H86" i="3" s="1"/>
  <c r="G87" i="3"/>
  <c r="G86" i="3" s="1"/>
  <c r="F87" i="3"/>
  <c r="F86" i="3" s="1"/>
  <c r="E86" i="3"/>
  <c r="D87" i="3"/>
  <c r="J78" i="3"/>
  <c r="J77" i="3" s="1"/>
  <c r="I78" i="3"/>
  <c r="I77" i="3" s="1"/>
  <c r="H78" i="3"/>
  <c r="H77" i="3" s="1"/>
  <c r="G77" i="3"/>
  <c r="F77" i="3"/>
  <c r="E77" i="3"/>
  <c r="D77" i="3"/>
  <c r="J74" i="3"/>
  <c r="I74" i="3"/>
  <c r="H74" i="3"/>
  <c r="G74" i="3"/>
  <c r="F74" i="3"/>
  <c r="F72" i="3" s="1"/>
  <c r="E74" i="3"/>
  <c r="E72" i="3" s="1"/>
  <c r="D74" i="3"/>
  <c r="D72" i="3" s="1"/>
  <c r="G66" i="3"/>
  <c r="F66" i="3"/>
  <c r="E66" i="3"/>
  <c r="D66" i="3"/>
  <c r="J54" i="3"/>
  <c r="G55" i="3"/>
  <c r="G26" i="3" s="1"/>
  <c r="F55" i="3"/>
  <c r="F54" i="3" s="1"/>
  <c r="E55" i="3"/>
  <c r="E26" i="3" s="1"/>
  <c r="D55" i="3"/>
  <c r="K16" i="3" l="1"/>
  <c r="K13" i="3"/>
  <c r="K12" i="3" s="1"/>
  <c r="I102" i="3"/>
  <c r="L15" i="3"/>
  <c r="C103" i="3"/>
  <c r="D19" i="3"/>
  <c r="L13" i="3"/>
  <c r="L12" i="3" s="1"/>
  <c r="D26" i="3"/>
  <c r="C88" i="3"/>
  <c r="H102" i="3"/>
  <c r="K15" i="3"/>
  <c r="E65" i="3"/>
  <c r="E64" i="3"/>
  <c r="E63" i="3" s="1"/>
  <c r="G65" i="3"/>
  <c r="G64" i="3"/>
  <c r="G63" i="3" s="1"/>
  <c r="I65" i="3"/>
  <c r="I64" i="3"/>
  <c r="I63" i="3" s="1"/>
  <c r="D65" i="3"/>
  <c r="D64" i="3"/>
  <c r="D63" i="3" s="1"/>
  <c r="F65" i="3"/>
  <c r="F64" i="3"/>
  <c r="F63" i="3" s="1"/>
  <c r="H65" i="3"/>
  <c r="H64" i="3"/>
  <c r="H63" i="3" s="1"/>
  <c r="J65" i="3"/>
  <c r="J64" i="3"/>
  <c r="J63" i="3" s="1"/>
  <c r="G102" i="3"/>
  <c r="I54" i="3"/>
  <c r="H54" i="3" s="1"/>
  <c r="G54" i="3" s="1"/>
  <c r="F102" i="3"/>
  <c r="E102" i="3" s="1"/>
  <c r="D102" i="3" s="1"/>
  <c r="C22" i="3"/>
  <c r="C104" i="3"/>
  <c r="H72" i="3"/>
  <c r="J72" i="3"/>
  <c r="C78" i="3"/>
  <c r="C77" i="3" s="1"/>
  <c r="G72" i="3"/>
  <c r="I72" i="3"/>
  <c r="C86" i="3"/>
  <c r="I86" i="3"/>
  <c r="D86" i="3"/>
  <c r="E54" i="3"/>
  <c r="C55" i="3"/>
  <c r="C74" i="3"/>
  <c r="J73" i="3" s="1"/>
  <c r="I73" i="3" s="1"/>
  <c r="H73" i="3" s="1"/>
  <c r="G73" i="3" s="1"/>
  <c r="F73" i="3" s="1"/>
  <c r="E73" i="3" s="1"/>
  <c r="D73" i="3" s="1"/>
  <c r="C73" i="3" s="1"/>
  <c r="C66" i="3"/>
  <c r="D54" i="3"/>
  <c r="H46" i="3"/>
  <c r="H21" i="3" s="1"/>
  <c r="H20" i="3" s="1"/>
  <c r="D46" i="3"/>
  <c r="J28" i="3"/>
  <c r="J26" i="3" s="1"/>
  <c r="I26" i="3"/>
  <c r="H28" i="3"/>
  <c r="H17" i="3" s="1"/>
  <c r="F28" i="3"/>
  <c r="G27" i="3"/>
  <c r="E27" i="3"/>
  <c r="D27" i="3"/>
  <c r="D15" i="3" l="1"/>
  <c r="E15" i="3"/>
  <c r="C102" i="3"/>
  <c r="G15" i="3"/>
  <c r="F27" i="3"/>
  <c r="F26" i="3"/>
  <c r="F25" i="3" s="1"/>
  <c r="D21" i="3"/>
  <c r="D13" i="3" s="1"/>
  <c r="D12" i="3" s="1"/>
  <c r="C19" i="3"/>
  <c r="C18" i="3" s="1"/>
  <c r="H26" i="3"/>
  <c r="H15" i="3" s="1"/>
  <c r="C65" i="3"/>
  <c r="C64" i="3"/>
  <c r="C63" i="3" s="1"/>
  <c r="C47" i="3"/>
  <c r="C46" i="3" s="1"/>
  <c r="C21" i="3" s="1"/>
  <c r="C20" i="3" s="1"/>
  <c r="E25" i="3"/>
  <c r="C28" i="3"/>
  <c r="C54" i="3"/>
  <c r="I25" i="3"/>
  <c r="I27" i="3"/>
  <c r="H27" i="3"/>
  <c r="G46" i="3"/>
  <c r="G25" i="3"/>
  <c r="J27" i="3"/>
  <c r="J46" i="3"/>
  <c r="J21" i="3" s="1"/>
  <c r="E46" i="3"/>
  <c r="E21" i="3" s="1"/>
  <c r="E20" i="3" s="1"/>
  <c r="C72" i="3"/>
  <c r="J71" i="3" s="1"/>
  <c r="I71" i="3" s="1"/>
  <c r="H71" i="3" s="1"/>
  <c r="G71" i="3" s="1"/>
  <c r="F71" i="3" s="1"/>
  <c r="E71" i="3" s="1"/>
  <c r="D71" i="3" s="1"/>
  <c r="C71" i="3" s="1"/>
  <c r="J19" i="3"/>
  <c r="J18" i="3" s="1"/>
  <c r="I19" i="3"/>
  <c r="I18" i="3" s="1"/>
  <c r="H19" i="3"/>
  <c r="H18" i="3" s="1"/>
  <c r="G19" i="3"/>
  <c r="F19" i="3"/>
  <c r="F18" i="3" s="1"/>
  <c r="E19" i="3"/>
  <c r="E18" i="3" s="1"/>
  <c r="D18" i="3"/>
  <c r="J17" i="3"/>
  <c r="I17" i="3"/>
  <c r="F17" i="3"/>
  <c r="G18" i="3" l="1"/>
  <c r="D20" i="3"/>
  <c r="H25" i="3"/>
  <c r="H13" i="3"/>
  <c r="H12" i="3" s="1"/>
  <c r="C27" i="3"/>
  <c r="C26" i="3"/>
  <c r="J25" i="3"/>
  <c r="J15" i="3"/>
  <c r="I46" i="3"/>
  <c r="I21" i="3" s="1"/>
  <c r="I20" i="3" s="1"/>
  <c r="J20" i="3"/>
  <c r="F46" i="3"/>
  <c r="F21" i="3" s="1"/>
  <c r="F20" i="3" s="1"/>
  <c r="G21" i="3"/>
  <c r="G20" i="3" s="1"/>
  <c r="D25" i="3"/>
  <c r="E17" i="3"/>
  <c r="E13" i="3" s="1"/>
  <c r="E12" i="3" s="1"/>
  <c r="G13" i="3" l="1"/>
  <c r="G12" i="3" s="1"/>
  <c r="C25" i="3"/>
  <c r="C15" i="3"/>
  <c r="J13" i="3"/>
  <c r="J12" i="3" s="1"/>
  <c r="F13" i="3"/>
  <c r="F12" i="3" s="1"/>
  <c r="I13" i="3"/>
  <c r="I12" i="3" s="1"/>
  <c r="C17" i="3"/>
  <c r="C13" i="3" s="1"/>
  <c r="C12" i="3" s="1"/>
  <c r="J16" i="3"/>
  <c r="I16" i="3"/>
  <c r="H16" i="3"/>
  <c r="G16" i="3"/>
  <c r="F16" i="3"/>
  <c r="E16" i="3"/>
  <c r="D16" i="3"/>
  <c r="I15" i="3"/>
  <c r="F15" i="3"/>
  <c r="C16" i="3" l="1"/>
</calcChain>
</file>

<file path=xl/sharedStrings.xml><?xml version="1.0" encoding="utf-8"?>
<sst xmlns="http://schemas.openxmlformats.org/spreadsheetml/2006/main" count="159" uniqueCount="86">
  <si>
    <t>всего</t>
  </si>
  <si>
    <t>x</t>
  </si>
  <si>
    <t>местный бюджет</t>
  </si>
  <si>
    <t>N   строки</t>
  </si>
  <si>
    <t>Наименование мероприятия/Источники расходов на финансирование</t>
  </si>
  <si>
    <t xml:space="preserve">Объем расходов на выполнение мероприятия за счет  всех источников ресурсного обеспечения, тыс. рублей   </t>
  </si>
  <si>
    <t>Номер строки целевых показателей  на достижение которых направлены мероприятия</t>
  </si>
  <si>
    <t xml:space="preserve">местный бюджет           </t>
  </si>
  <si>
    <t xml:space="preserve">всего по направлению "Прочие нужды",  в т.ч. </t>
  </si>
  <si>
    <t>ВСЕГО ПО ПОДПРОГРАММЕ 1, в т.ч.</t>
  </si>
  <si>
    <t>ВСЕГО ПО ПОДПРОГРАММЕ 2, в т.ч.</t>
  </si>
  <si>
    <t>ВСЕГО ПО ПОДПРОГРАММЕ 4, в т.ч.</t>
  </si>
  <si>
    <t>ВСЕГО ПО МУНИЦИПАЛЬНОЙ ПРОГРАММЕ, в т.ч.</t>
  </si>
  <si>
    <t>Всего по Администрации городского округа Красноуфимск, в т.ч.</t>
  </si>
  <si>
    <t>Всего по Управлению образованием городского округа Красноуфимск, в т.ч.</t>
  </si>
  <si>
    <t>Всего по Управлению культуры городского округа Красноуфимск, в т.ч.</t>
  </si>
  <si>
    <t>ВСЕГО ПО ПОДПРОГРАММЕ 5, в т.ч.</t>
  </si>
  <si>
    <t>ВСЕГО ПО ПОДПРОГРАММЕ 3, в т.ч.</t>
  </si>
  <si>
    <t>Всего по администрации городского округа Красноуфимск, в т.ч.</t>
  </si>
  <si>
    <t>25, 26</t>
  </si>
  <si>
    <t>8, 9</t>
  </si>
  <si>
    <t>6, 7</t>
  </si>
  <si>
    <t>12, 13</t>
  </si>
  <si>
    <t xml:space="preserve">Всего по Администрации городского округа Красноуфимск, в т.ч. </t>
  </si>
  <si>
    <t>* - в 2016 году данная сумма разбита на 3 вида материальной помощи (мероприятия 1.1, 1.2, 1.3)</t>
  </si>
  <si>
    <t>** - в 2016 г указанная сумма учитывалась у ГРБС Комитет по физической культуре и спорту, а не у администрации</t>
  </si>
  <si>
    <t>*** - в 2016 г указанная сумма учитывалась у ГРБС Комитет по делам молодежи, а не у администрации</t>
  </si>
  <si>
    <t>Всего по Управлению муниципальным имуществом ГО Красноуфимск, в т.ч.</t>
  </si>
  <si>
    <t>35.1</t>
  </si>
  <si>
    <t>35.2</t>
  </si>
  <si>
    <t>10.1</t>
  </si>
  <si>
    <t>10.2</t>
  </si>
  <si>
    <t>2018 год</t>
  </si>
  <si>
    <t>2017 год</t>
  </si>
  <si>
    <t>2016 год</t>
  </si>
  <si>
    <t>2019 год</t>
  </si>
  <si>
    <t>2020 год</t>
  </si>
  <si>
    <t>2021 год</t>
  </si>
  <si>
    <t>2022 год</t>
  </si>
  <si>
    <t>2023 год</t>
  </si>
  <si>
    <t>2024 год</t>
  </si>
  <si>
    <t>Всего по Управлению муниципальным имуществом городского округа Красноуфимск, в т.ч.</t>
  </si>
  <si>
    <r>
      <rPr>
        <b/>
        <sz val="11"/>
        <rFont val="Times New Roman"/>
        <family val="1"/>
        <charset val="204"/>
      </rPr>
      <t>Мероприятие 1.1</t>
    </r>
    <r>
      <rPr>
        <sz val="11"/>
        <rFont val="Times New Roman"/>
        <family val="1"/>
        <charset val="204"/>
      </rPr>
      <t xml:space="preserve"> Оказание материальной помощи определенным категориям граждан *</t>
    </r>
  </si>
  <si>
    <r>
      <rPr>
        <b/>
        <sz val="11"/>
        <rFont val="Times New Roman"/>
        <family val="1"/>
        <charset val="204"/>
      </rPr>
      <t>Мероприятие 1.2</t>
    </r>
    <r>
      <rPr>
        <sz val="11"/>
        <rFont val="Times New Roman"/>
        <family val="1"/>
        <charset val="204"/>
      </rPr>
      <t xml:space="preserve"> Информирование населения через СМИ о необходимости формирования доступной среды для маломобильных групп населения</t>
    </r>
  </si>
  <si>
    <r>
      <rPr>
        <b/>
        <sz val="11"/>
        <rFont val="Times New Roman"/>
        <family val="1"/>
        <charset val="204"/>
      </rPr>
      <t>Мероприятие 1.3</t>
    </r>
    <r>
      <rPr>
        <sz val="11"/>
        <rFont val="Times New Roman"/>
        <family val="1"/>
        <charset val="204"/>
      </rPr>
      <t xml:space="preserve"> Предоставление поддержки социально ориентированным  некоммерческим организациям, расположенным на территории ГО Красноуфимск  в форме субсидий</t>
    </r>
  </si>
  <si>
    <r>
      <rPr>
        <b/>
        <sz val="11"/>
        <rFont val="Times New Roman"/>
        <family val="1"/>
        <charset val="204"/>
      </rPr>
      <t xml:space="preserve">Мероприятие 1.4 </t>
    </r>
    <r>
      <rPr>
        <sz val="11"/>
        <rFont val="Times New Roman"/>
        <family val="1"/>
        <charset val="204"/>
      </rPr>
      <t>Предоставление помещений общественным организациям инвалидов и ветеранов и оказание информационной поддержки НКО, проведение круглых столов, совещаний, семинаров</t>
    </r>
  </si>
  <si>
    <r>
      <rPr>
        <b/>
        <sz val="11"/>
        <rFont val="Times New Roman"/>
        <family val="1"/>
        <charset val="204"/>
      </rPr>
      <t>Мероприятие 1.5</t>
    </r>
    <r>
      <rPr>
        <sz val="11"/>
        <rFont val="Times New Roman"/>
        <family val="1"/>
        <charset val="204"/>
      </rPr>
      <t xml:space="preserve"> Организация торжественных приемов граждан по случаю вручения наград и званий</t>
    </r>
  </si>
  <si>
    <r>
      <rPr>
        <b/>
        <sz val="11"/>
        <rFont val="Times New Roman"/>
        <family val="1"/>
        <charset val="204"/>
      </rPr>
      <t>Мероприятие 1.6</t>
    </r>
    <r>
      <rPr>
        <sz val="11"/>
        <rFont val="Times New Roman"/>
        <family val="1"/>
        <charset val="204"/>
      </rPr>
      <t xml:space="preserve"> Поздравление ветеранов  Великой Отечественной войны 1941-1945 гг. с праздничными датами (День рождения, День Защитника Отечества, Международный женский день, День Победы, Новый год)</t>
    </r>
  </si>
  <si>
    <r>
      <rPr>
        <b/>
        <sz val="11"/>
        <rFont val="Times New Roman"/>
        <family val="1"/>
        <charset val="204"/>
      </rPr>
      <t>Мероприятие 1.7</t>
    </r>
    <r>
      <rPr>
        <sz val="11"/>
        <rFont val="Times New Roman"/>
        <family val="1"/>
        <charset val="204"/>
      </rPr>
      <t xml:space="preserve"> Изготовление социальной рекламы и информационное обеспечение мероприятий программы</t>
    </r>
  </si>
  <si>
    <r>
      <rPr>
        <b/>
        <sz val="11"/>
        <rFont val="Times New Roman"/>
        <family val="1"/>
        <charset val="204"/>
      </rPr>
      <t>Мероприятие 1.8</t>
    </r>
    <r>
      <rPr>
        <sz val="11"/>
        <rFont val="Times New Roman"/>
        <family val="1"/>
        <charset val="204"/>
      </rPr>
      <t xml:space="preserve"> Предоставление  организованным группам граждан старшего поколения  спортивно-оздоровительных  объектов  ЦКиД, стадиона, образовательных  учреждений для проведения культурных и  физкультурно-оздоровительных мероприятий    </t>
    </r>
  </si>
  <si>
    <r>
      <rPr>
        <b/>
        <sz val="11"/>
        <rFont val="Times New Roman"/>
        <family val="1"/>
        <charset val="204"/>
      </rPr>
      <t xml:space="preserve">Мероприятие 1.9 </t>
    </r>
    <r>
      <rPr>
        <sz val="11"/>
        <rFont val="Times New Roman"/>
        <family val="1"/>
        <charset val="204"/>
      </rPr>
      <t>Обеспечение физической и информационной доступности общественно - значимых учреждений (установка подъемников, пандусов, поручней, занижение бордюрных камней, установка кнопок вызова и т.п.)</t>
    </r>
  </si>
  <si>
    <r>
      <rPr>
        <b/>
        <sz val="11"/>
        <rFont val="Times New Roman"/>
        <family val="1"/>
        <charset val="204"/>
      </rPr>
      <t>Мероприятие 1.11</t>
    </r>
    <r>
      <rPr>
        <sz val="11"/>
        <rFont val="Times New Roman"/>
        <family val="1"/>
        <charset val="204"/>
      </rPr>
      <t xml:space="preserve"> Организация и проведение общегородских конкурсов,  развлекательных программ, фестивалей   и значимых торжественных, культурно-массовых мероприятий для ветеранов (День Победы, День пожилых людей, Месячник защитника Отечества, День памяти и скорби и др.), для  граждан, имеющих группу инвалидности (Декада инвалидов, Дни милосердия и др.)   и для многодетных семей.</t>
    </r>
  </si>
  <si>
    <r>
      <rPr>
        <b/>
        <sz val="11"/>
        <rFont val="Times New Roman"/>
        <family val="1"/>
        <charset val="204"/>
      </rPr>
      <t xml:space="preserve">Мероприятие 1.12 </t>
    </r>
    <r>
      <rPr>
        <sz val="11"/>
        <rFont val="Times New Roman"/>
        <family val="1"/>
        <charset val="204"/>
      </rPr>
      <t>Организация и проведение Новогодней елки для детей-инвалидов (приобретение подарков)</t>
    </r>
  </si>
  <si>
    <r>
      <rPr>
        <b/>
        <sz val="11"/>
        <rFont val="Times New Roman"/>
        <family val="1"/>
        <charset val="204"/>
      </rPr>
      <t>Мероприятие 1.13</t>
    </r>
    <r>
      <rPr>
        <sz val="11"/>
        <rFont val="Times New Roman"/>
        <family val="1"/>
        <charset val="204"/>
      </rPr>
      <t xml:space="preserve"> Награждение выпускников, закончивших обучение в средней общеобразовательной школе с медалью</t>
    </r>
  </si>
  <si>
    <r>
      <rPr>
        <b/>
        <sz val="11"/>
        <rFont val="Times New Roman"/>
        <family val="1"/>
        <charset val="204"/>
      </rPr>
      <t>Мероприятие 2.1</t>
    </r>
    <r>
      <rPr>
        <sz val="11"/>
        <rFont val="Times New Roman"/>
        <family val="1"/>
        <charset val="204"/>
      </rPr>
      <t xml:space="preserve"> Обеспечение иммунизации работников пищеблоков образовательных  учреждений, воспитателей и помощников воспитателей ДОУ против дизентерии Зонне</t>
    </r>
  </si>
  <si>
    <r>
      <rPr>
        <b/>
        <sz val="11"/>
        <rFont val="Times New Roman"/>
        <family val="1"/>
        <charset val="204"/>
      </rPr>
      <t>Мероприятие 2.2</t>
    </r>
    <r>
      <rPr>
        <sz val="11"/>
        <rFont val="Times New Roman"/>
        <family val="1"/>
        <charset val="204"/>
      </rPr>
      <t xml:space="preserve"> Вакцинация и ревакцинация обучающихся муниципальных общеобразовательных учреждений против клещевого энцефалита</t>
    </r>
  </si>
  <si>
    <r>
      <rPr>
        <b/>
        <sz val="11"/>
        <rFont val="Times New Roman"/>
        <family val="1"/>
        <charset val="204"/>
      </rPr>
      <t>Мероприятие 3.1</t>
    </r>
    <r>
      <rPr>
        <sz val="11"/>
        <rFont val="Times New Roman"/>
        <family val="1"/>
        <charset val="204"/>
      </rPr>
      <t xml:space="preserve"> Разработка и распространение информационных материалов по вопросам профилактики наркомании и ВИЧ-инфекции среди учащихся ОУ. </t>
    </r>
  </si>
  <si>
    <r>
      <rPr>
        <b/>
        <sz val="11"/>
        <rFont val="Times New Roman"/>
        <family val="1"/>
        <charset val="204"/>
      </rPr>
      <t>Мероприятие 3.2</t>
    </r>
    <r>
      <rPr>
        <sz val="11"/>
        <rFont val="Times New Roman"/>
        <family val="1"/>
        <charset val="204"/>
      </rPr>
      <t xml:space="preserve"> Разработка и размещение социальной рекламы, изготовление информационных буклетов для проведения профилактических мероприятий ***</t>
    </r>
  </si>
  <si>
    <r>
      <rPr>
        <b/>
        <sz val="11"/>
        <rFont val="Times New Roman"/>
        <family val="1"/>
        <charset val="204"/>
      </rPr>
      <t>Мероприятие 3.3</t>
    </r>
    <r>
      <rPr>
        <sz val="11"/>
        <rFont val="Times New Roman"/>
        <family val="1"/>
        <charset val="204"/>
      </rPr>
      <t xml:space="preserve"> Проведение городских молодежных акций и шествий ***</t>
    </r>
  </si>
  <si>
    <r>
      <rPr>
        <b/>
        <sz val="11"/>
        <rFont val="Times New Roman"/>
        <family val="1"/>
        <charset val="204"/>
      </rPr>
      <t>Мероприятие 3.4</t>
    </r>
    <r>
      <rPr>
        <sz val="11"/>
        <rFont val="Times New Roman"/>
        <family val="1"/>
        <charset val="204"/>
      </rPr>
      <t xml:space="preserve"> Проведение семинаров по внедрению программы первичной профилактики ВИЧ – инфекции на предприятиях города направленных на профилактику  среди работающего населения ***</t>
    </r>
  </si>
  <si>
    <r>
      <rPr>
        <b/>
        <sz val="11"/>
        <rFont val="Times New Roman"/>
        <family val="1"/>
        <charset val="204"/>
      </rPr>
      <t>Мероприятие  4.1</t>
    </r>
    <r>
      <rPr>
        <sz val="11"/>
        <rFont val="Times New Roman"/>
        <family val="1"/>
        <charset val="204"/>
      </rPr>
      <t xml:space="preserve"> Проведение социально-профилактических акций среди лиц с повышенным риском возникновения заболевания. Организация в микрорайонах города профилактических акций, обследования на туберкулез</t>
    </r>
  </si>
  <si>
    <r>
      <rPr>
        <b/>
        <sz val="11"/>
        <rFont val="Times New Roman"/>
        <family val="1"/>
        <charset val="204"/>
      </rPr>
      <t xml:space="preserve">Мероприятие 4.2 </t>
    </r>
    <r>
      <rPr>
        <sz val="11"/>
        <rFont val="Times New Roman"/>
        <family val="1"/>
        <charset val="204"/>
      </rPr>
      <t xml:space="preserve">Организация работы с тубинфицированными или контактными детьми, нуждающимися в оздоровлении и усиленном питании </t>
    </r>
  </si>
  <si>
    <r>
      <rPr>
        <b/>
        <sz val="11"/>
        <rFont val="Times New Roman"/>
        <family val="1"/>
        <charset val="204"/>
      </rPr>
      <t>Мероприятие 4.3</t>
    </r>
    <r>
      <rPr>
        <sz val="11"/>
        <rFont val="Times New Roman"/>
        <family val="1"/>
        <charset val="204"/>
      </rPr>
      <t xml:space="preserve"> Обеспечение жильем больных открытыми формами   туберкулеза</t>
    </r>
  </si>
  <si>
    <r>
      <rPr>
        <b/>
        <sz val="11"/>
        <rFont val="Times New Roman"/>
        <family val="1"/>
        <charset val="204"/>
      </rPr>
      <t>Мероприятие 4.5</t>
    </r>
    <r>
      <rPr>
        <sz val="11"/>
        <rFont val="Times New Roman"/>
        <family val="1"/>
        <charset val="204"/>
      </rPr>
      <t xml:space="preserve"> Профилактика туберкулеза среди  населения, в том числе среди молодежи (выпуск социальной рекламы, сан бюллетеней, листовок, статей в СМИ, организация профилактических акций, шествий  и пр.) ***</t>
    </r>
  </si>
  <si>
    <r>
      <rPr>
        <b/>
        <sz val="11"/>
        <rFont val="Times New Roman"/>
        <family val="1"/>
        <charset val="204"/>
      </rPr>
      <t>Мероприятие 4.4</t>
    </r>
    <r>
      <rPr>
        <sz val="11"/>
        <rFont val="Times New Roman"/>
        <family val="1"/>
        <charset val="204"/>
      </rPr>
      <t xml:space="preserve"> Оздоровительная работа с детьми  с  туберкулезной интоксикацией  в ДОУ (витаминизация)</t>
    </r>
  </si>
  <si>
    <r>
      <rPr>
        <b/>
        <sz val="11"/>
        <rFont val="Times New Roman"/>
        <family val="1"/>
        <charset val="204"/>
      </rPr>
      <t>Мероприятие 5.2</t>
    </r>
    <r>
      <rPr>
        <sz val="11"/>
        <rFont val="Times New Roman"/>
        <family val="1"/>
        <charset val="204"/>
      </rPr>
      <t xml:space="preserve"> Обеспечение служебными жилыми помещениями специалистов с высшим медицинским образованием (по наиболее востребованным специальностям) прибывших для работы в учреждения здравоохранения</t>
    </r>
  </si>
  <si>
    <r>
      <rPr>
        <b/>
        <sz val="11"/>
        <rFont val="Times New Roman"/>
        <family val="1"/>
        <charset val="204"/>
      </rPr>
      <t xml:space="preserve">Мероприятие 5.3 </t>
    </r>
    <r>
      <rPr>
        <sz val="11"/>
        <rFont val="Times New Roman"/>
        <family val="1"/>
        <charset val="204"/>
      </rPr>
      <t>Предоставление социальных льгот при предоставлении мест в ДОУ привлеченным медицинским специалистам  (в соответствии с Положением по комплектованию МДОУ ГО Красноуфимск)</t>
    </r>
  </si>
  <si>
    <r>
      <rPr>
        <b/>
        <sz val="11"/>
        <rFont val="Times New Roman"/>
        <family val="1"/>
        <charset val="204"/>
      </rPr>
      <t xml:space="preserve">Мероприятие 5.4 </t>
    </r>
    <r>
      <rPr>
        <sz val="11"/>
        <rFont val="Times New Roman"/>
        <family val="1"/>
        <charset val="204"/>
      </rPr>
      <t xml:space="preserve">Послевузовская и дополнительная профессиональная подготовка специалистов здравоохранения: профессиональная переподготовка, сертификационные курсы, повышение квалификации за счет  учреждений здравоохранения </t>
    </r>
  </si>
  <si>
    <r>
      <rPr>
        <b/>
        <sz val="11"/>
        <rFont val="Times New Roman"/>
        <family val="1"/>
        <charset val="204"/>
      </rPr>
      <t>Мероприятие 5.5</t>
    </r>
    <r>
      <rPr>
        <sz val="11"/>
        <rFont val="Times New Roman"/>
        <family val="1"/>
        <charset val="204"/>
      </rPr>
      <t xml:space="preserve"> Планирование подготовки, переподготовки и повышения квалификации специалистов</t>
    </r>
  </si>
  <si>
    <t>43.1</t>
  </si>
  <si>
    <t>43.2</t>
  </si>
  <si>
    <t>43.3</t>
  </si>
  <si>
    <t>43.4</t>
  </si>
  <si>
    <t>ПЛАН МЕРОПРИЯТИЙ ПО ВЫПОЛНЕНИЮ МУНИЦИПАЛЬНОЙ ПРОГРАММЫ "СОЦИАЛЬНАЯ ПОДДЕРЖКА НАСЕЛЕНИЯ ГОРОДСКОГО ОКРУГА  КРАСНОУФИМСК" на 2016 -2024 годы</t>
  </si>
  <si>
    <t>Подпрограмма 1. «ДОПОЛНИТЕЛЬНЫЕ МЕРЫ СОЦИАЛЬНОЙ ПОДДЕРЖКИ НАСЕЛЕНИЯ ГОРОДСКОГО ОКРУГА КРАСНОУФИМСК» на  2016-2024 годы</t>
  </si>
  <si>
    <t>Подпрограмма 2. «ВАКЦИНОПРОФИЛАКТИКА  В ГОРОДСКОМ ОКРУГЕ КРАСНОУФИМСК»  на 2016-2024 годы</t>
  </si>
  <si>
    <t>Подпрограмма 3.  «ПРЕДУПРЕЖДЕНИЕ РАСПРОСТРАНЕНИЯ ВИЧ-ИНФЕКЦИИ В ГОРОДСКОМ ОКРУГЕ КРАСНОУФИМСК»  на 2016-2024 годы</t>
  </si>
  <si>
    <t>Подпрограмма 4. «ПРОФИЛАКТИКА ТУБЕРКУЛЕЗА НА ТЕРРИТОРИИ ГОРОДСКОГО ОКРУГА КРАСНОУФИМСК»  на 2016-2024 годы</t>
  </si>
  <si>
    <t>Подпрограмма 5. «КАДРОВОЕ ОБЕСПЕЧЕНИЕ УЧРЕЖДЕНИЙ ЗДРАВООХРАНЕНИЯ И ОБРАЗОВАНИЯ ГО КРАСНОУФИМСК»  на 2016-2024 годы</t>
  </si>
  <si>
    <r>
      <rPr>
        <b/>
        <sz val="11"/>
        <rFont val="Times New Roman"/>
        <family val="1"/>
        <charset val="204"/>
      </rPr>
      <t>Мероприятие 5.1</t>
    </r>
    <r>
      <rPr>
        <sz val="11"/>
        <rFont val="Times New Roman"/>
        <family val="1"/>
        <charset val="204"/>
      </rPr>
      <t xml:space="preserve"> Осуществление выплаты подъемного пособия молодым специалистам здравоохранения - выпускникам высших учебных заведений в течение 1 года работы (при наличии финансирования)</t>
    </r>
  </si>
  <si>
    <r>
      <rPr>
        <b/>
        <sz val="11"/>
        <rFont val="Times New Roman"/>
        <family val="1"/>
        <charset val="204"/>
      </rPr>
      <t>Мероприятие 5.6.</t>
    </r>
    <r>
      <rPr>
        <sz val="11"/>
        <rFont val="Times New Roman"/>
        <family val="1"/>
        <charset val="204"/>
      </rPr>
      <t xml:space="preserve"> Формирование, в том числе путем приобретения жилых помещений, муниципального служебного фонда для специалистов с высшим образованием по наиболее востребованным специальностям</t>
    </r>
  </si>
  <si>
    <t>94.1</t>
  </si>
  <si>
    <t>94.2</t>
  </si>
  <si>
    <r>
      <rPr>
        <b/>
        <sz val="11"/>
        <rFont val="Times New Roman"/>
        <family val="1"/>
        <charset val="204"/>
      </rPr>
      <t>Мероприятие 1.10</t>
    </r>
    <r>
      <rPr>
        <sz val="11"/>
        <rFont val="Times New Roman"/>
        <family val="1"/>
        <charset val="204"/>
      </rPr>
      <t xml:space="preserve"> Организация и проведение спортивных, физкультурно-  оздоровительных мероприятий для пенсионеров, ветеранов,  инвалидов, многодетных семей  **</t>
    </r>
  </si>
  <si>
    <r>
      <rPr>
        <b/>
        <sz val="11"/>
        <rFont val="Times New Roman"/>
        <family val="1"/>
        <charset val="204"/>
      </rPr>
      <t>Мероприятие 5.2</t>
    </r>
    <r>
      <rPr>
        <sz val="11"/>
        <rFont val="Times New Roman"/>
        <family val="1"/>
        <charset val="204"/>
      </rPr>
      <t xml:space="preserve"> Обеспечение служебными жилыми помещениями специалистов с высшим образованием (по наиболее востребованным специальностям) прибывших для работы в учреждения здравоохранения, образования, иные учреждения бюджетной сферы</t>
    </r>
  </si>
  <si>
    <t>Приложение1 к постановлению №994  от "30"12.2021   Приложение 2 к муниципальной программе «Социальная поддержка населения  городского округа Красноуфимск" на 2016-2024 годы в ред №994 от 30.12.2021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</si>
</sst>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2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2" borderId="0" xfId="0" applyFont="1" applyFill="1" applyAlignment="1">
      <alignment horizontal="justify" vertical="top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justify" vertical="top"/>
    </xf>
    <xf numFmtId="0" fontId="4" fillId="2" borderId="0" xfId="0" applyFont="1" applyFill="1"/>
    <xf numFmtId="165" fontId="0" fillId="2" borderId="0" xfId="0" applyNumberFormat="1" applyFill="1"/>
    <xf numFmtId="0" fontId="11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justify" vertical="top" wrapText="1"/>
    </xf>
    <xf numFmtId="164" fontId="7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11" fillId="2" borderId="1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1" fontId="11" fillId="2" borderId="1" xfId="0" applyNumberFormat="1" applyFont="1" applyFill="1" applyBorder="1" applyAlignment="1">
      <alignment horizontal="center" vertical="top" wrapText="1"/>
    </xf>
    <xf numFmtId="2" fontId="10" fillId="2" borderId="1" xfId="0" applyNumberFormat="1" applyFont="1" applyFill="1" applyBorder="1" applyAlignment="1">
      <alignment horizontal="justify" vertical="top" wrapText="1"/>
    </xf>
    <xf numFmtId="2" fontId="10" fillId="2" borderId="1" xfId="0" applyNumberFormat="1" applyFont="1" applyFill="1" applyBorder="1" applyAlignment="1">
      <alignment vertical="top" wrapText="1"/>
    </xf>
    <xf numFmtId="2" fontId="11" fillId="2" borderId="1" xfId="0" applyNumberFormat="1" applyFont="1" applyFill="1" applyBorder="1" applyAlignment="1">
      <alignment horizontal="center" vertical="top" wrapText="1"/>
    </xf>
    <xf numFmtId="1" fontId="12" fillId="2" borderId="1" xfId="0" applyNumberFormat="1" applyFont="1" applyFill="1" applyBorder="1" applyAlignment="1">
      <alignment horizontal="center" vertical="top" wrapText="1"/>
    </xf>
    <xf numFmtId="166" fontId="17" fillId="2" borderId="1" xfId="0" applyNumberFormat="1" applyFont="1" applyFill="1" applyBorder="1" applyAlignment="1">
      <alignment horizontal="center" vertical="center" wrapText="1"/>
    </xf>
    <xf numFmtId="166" fontId="18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justify" vertical="top" wrapText="1"/>
    </xf>
    <xf numFmtId="165" fontId="11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6" fontId="19" fillId="2" borderId="1" xfId="0" applyNumberFormat="1" applyFont="1" applyFill="1" applyBorder="1" applyAlignment="1">
      <alignment horizontal="center" vertical="center" wrapText="1"/>
    </xf>
    <xf numFmtId="166" fontId="20" fillId="2" borderId="1" xfId="0" applyNumberFormat="1" applyFont="1" applyFill="1" applyBorder="1" applyAlignment="1">
      <alignment horizontal="center" vertical="center" wrapText="1"/>
    </xf>
    <xf numFmtId="2" fontId="14" fillId="2" borderId="1" xfId="0" applyNumberFormat="1" applyFont="1" applyFill="1" applyBorder="1" applyAlignment="1">
      <alignment horizontal="justify" vertical="top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14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justify" vertical="top" wrapText="1"/>
    </xf>
    <xf numFmtId="49" fontId="11" fillId="2" borderId="1" xfId="0" applyNumberFormat="1" applyFont="1" applyFill="1" applyBorder="1" applyAlignment="1">
      <alignment horizontal="center" vertical="top" wrapText="1"/>
    </xf>
    <xf numFmtId="2" fontId="3" fillId="2" borderId="1" xfId="0" applyNumberFormat="1" applyFont="1" applyFill="1" applyBorder="1" applyAlignment="1">
      <alignment horizontal="justify" vertical="top" wrapText="1"/>
    </xf>
    <xf numFmtId="165" fontId="3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horizontal="justify" vertical="top" wrapText="1"/>
    </xf>
    <xf numFmtId="167" fontId="16" fillId="2" borderId="1" xfId="0" applyNumberFormat="1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justify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justify" vertical="top" wrapText="1"/>
    </xf>
    <xf numFmtId="1" fontId="7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top" wrapText="1"/>
    </xf>
    <xf numFmtId="1" fontId="7" fillId="2" borderId="1" xfId="0" applyNumberFormat="1" applyFont="1" applyFill="1" applyBorder="1" applyAlignment="1">
      <alignment horizontal="center" vertical="top" wrapText="1"/>
    </xf>
    <xf numFmtId="2" fontId="7" fillId="2" borderId="2" xfId="0" applyNumberFormat="1" applyFont="1" applyFill="1" applyBorder="1" applyAlignment="1">
      <alignment horizontal="justify" vertical="top" wrapText="1"/>
    </xf>
    <xf numFmtId="165" fontId="7" fillId="2" borderId="4" xfId="0" applyNumberFormat="1" applyFont="1" applyFill="1" applyBorder="1" applyAlignment="1">
      <alignment horizontal="center" vertical="center" wrapText="1"/>
    </xf>
    <xf numFmtId="1" fontId="7" fillId="2" borderId="4" xfId="0" applyNumberFormat="1" applyFont="1" applyFill="1" applyBorder="1" applyAlignment="1">
      <alignment horizontal="center" vertical="top" wrapText="1"/>
    </xf>
    <xf numFmtId="2" fontId="4" fillId="2" borderId="1" xfId="0" applyNumberFormat="1" applyFont="1" applyFill="1" applyBorder="1" applyAlignment="1">
      <alignment vertical="top" wrapText="1"/>
    </xf>
    <xf numFmtId="1" fontId="4" fillId="2" borderId="1" xfId="0" applyNumberFormat="1" applyFont="1" applyFill="1" applyBorder="1" applyAlignment="1">
      <alignment vertical="top" wrapText="1"/>
    </xf>
    <xf numFmtId="1" fontId="7" fillId="2" borderId="1" xfId="0" applyNumberFormat="1" applyFont="1" applyFill="1" applyBorder="1" applyAlignment="1">
      <alignment vertical="top" wrapText="1"/>
    </xf>
    <xf numFmtId="1" fontId="7" fillId="2" borderId="4" xfId="0" applyNumberFormat="1" applyFont="1" applyFill="1" applyBorder="1" applyAlignment="1">
      <alignment vertical="top" wrapText="1"/>
    </xf>
    <xf numFmtId="165" fontId="9" fillId="2" borderId="1" xfId="0" applyNumberFormat="1" applyFont="1" applyFill="1" applyBorder="1" applyAlignment="1">
      <alignment horizontal="center" vertical="center" wrapText="1"/>
    </xf>
    <xf numFmtId="2" fontId="15" fillId="2" borderId="1" xfId="0" applyNumberFormat="1" applyFont="1" applyFill="1" applyBorder="1" applyAlignment="1">
      <alignment horizontal="justify" vertical="top" wrapText="1"/>
    </xf>
    <xf numFmtId="165" fontId="15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justify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/>
    </xf>
    <xf numFmtId="0" fontId="7" fillId="2" borderId="1" xfId="0" applyFont="1" applyFill="1" applyBorder="1"/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/>
    <xf numFmtId="0" fontId="7" fillId="2" borderId="1" xfId="0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 wrapText="1"/>
    </xf>
    <xf numFmtId="0" fontId="11" fillId="2" borderId="2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justify" vertical="top" wrapText="1"/>
    </xf>
    <xf numFmtId="2" fontId="14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justify" vertical="top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2" fontId="6" fillId="2" borderId="2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top" wrapText="1"/>
    </xf>
    <xf numFmtId="2" fontId="6" fillId="2" borderId="3" xfId="0" applyNumberFormat="1" applyFont="1" applyFill="1" applyBorder="1" applyAlignment="1">
      <alignment horizontal="center" vertical="top" wrapText="1"/>
    </xf>
    <xf numFmtId="2" fontId="6" fillId="2" borderId="4" xfId="0" applyNumberFormat="1" applyFont="1" applyFill="1" applyBorder="1" applyAlignment="1">
      <alignment horizontal="center" vertical="top" wrapText="1"/>
    </xf>
    <xf numFmtId="2" fontId="6" fillId="2" borderId="2" xfId="0" applyNumberFormat="1" applyFont="1" applyFill="1" applyBorder="1" applyAlignment="1">
      <alignment horizontal="center" wrapText="1"/>
    </xf>
    <xf numFmtId="2" fontId="6" fillId="2" borderId="3" xfId="0" applyNumberFormat="1" applyFont="1" applyFill="1" applyBorder="1" applyAlignment="1">
      <alignment horizontal="center" wrapText="1"/>
    </xf>
    <xf numFmtId="2" fontId="6" fillId="2" borderId="4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78B8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6"/>
  <sheetViews>
    <sheetView tabSelected="1" view="pageBreakPreview" zoomScale="95" zoomScaleNormal="100" zoomScaleSheetLayoutView="95" zoomScalePageLayoutView="110" workbookViewId="0">
      <selection activeCell="C4" sqref="C4"/>
    </sheetView>
  </sheetViews>
  <sheetFormatPr defaultRowHeight="15.75" x14ac:dyDescent="0.25"/>
  <cols>
    <col min="1" max="1" width="4" style="2" customWidth="1"/>
    <col min="2" max="2" width="26.140625" style="1" customWidth="1"/>
    <col min="3" max="3" width="12.5703125" style="2" customWidth="1"/>
    <col min="4" max="4" width="9.5703125" style="2" customWidth="1"/>
    <col min="5" max="5" width="10.7109375" style="2" customWidth="1"/>
    <col min="6" max="6" width="10.42578125" style="2" customWidth="1"/>
    <col min="7" max="7" width="10.28515625" style="2" customWidth="1"/>
    <col min="8" max="8" width="11.7109375" style="2" customWidth="1"/>
    <col min="9" max="9" width="10.85546875" style="2" customWidth="1"/>
    <col min="10" max="10" width="11.28515625" style="2" customWidth="1"/>
    <col min="11" max="11" width="10.140625" style="2" customWidth="1"/>
    <col min="12" max="12" width="9.85546875" style="2" customWidth="1"/>
    <col min="13" max="13" width="6.42578125" style="5" customWidth="1"/>
    <col min="14" max="14" width="11.7109375" style="3" bestFit="1" customWidth="1"/>
    <col min="15" max="16384" width="9.140625" style="3"/>
  </cols>
  <sheetData>
    <row r="1" spans="1:14" ht="15.75" customHeight="1" x14ac:dyDescent="0.25">
      <c r="G1" s="71" t="s">
        <v>85</v>
      </c>
      <c r="H1" s="71"/>
      <c r="I1" s="71"/>
      <c r="J1" s="71"/>
      <c r="K1" s="71"/>
      <c r="L1" s="71"/>
      <c r="M1" s="71"/>
    </row>
    <row r="2" spans="1:14" x14ac:dyDescent="0.25">
      <c r="G2" s="71"/>
      <c r="H2" s="71"/>
      <c r="I2" s="71"/>
      <c r="J2" s="71"/>
      <c r="K2" s="71"/>
      <c r="L2" s="71"/>
      <c r="M2" s="71"/>
    </row>
    <row r="3" spans="1:14" x14ac:dyDescent="0.25">
      <c r="G3" s="71"/>
      <c r="H3" s="71"/>
      <c r="I3" s="71"/>
      <c r="J3" s="71"/>
      <c r="K3" s="71"/>
      <c r="L3" s="71"/>
      <c r="M3" s="71"/>
    </row>
    <row r="4" spans="1:14" x14ac:dyDescent="0.25">
      <c r="G4" s="71"/>
      <c r="H4" s="71"/>
      <c r="I4" s="71"/>
      <c r="J4" s="71"/>
      <c r="K4" s="71"/>
      <c r="L4" s="71"/>
      <c r="M4" s="71"/>
    </row>
    <row r="5" spans="1:14" x14ac:dyDescent="0.25">
      <c r="G5" s="71"/>
      <c r="H5" s="71"/>
      <c r="I5" s="71"/>
      <c r="J5" s="71"/>
      <c r="K5" s="71"/>
      <c r="L5" s="71"/>
      <c r="M5" s="71"/>
    </row>
    <row r="6" spans="1:14" x14ac:dyDescent="0.25">
      <c r="H6" s="4"/>
      <c r="I6" s="4"/>
      <c r="J6" s="4"/>
      <c r="K6" s="4"/>
      <c r="L6" s="4"/>
      <c r="M6" s="4"/>
    </row>
    <row r="7" spans="1:14" ht="34.5" customHeight="1" x14ac:dyDescent="0.25">
      <c r="A7" s="80" t="s">
        <v>73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</row>
    <row r="8" spans="1:14" ht="20.25" customHeight="1" x14ac:dyDescent="0.25"/>
    <row r="9" spans="1:14" ht="38.25" customHeight="1" x14ac:dyDescent="0.25">
      <c r="A9" s="76" t="s">
        <v>3</v>
      </c>
      <c r="B9" s="77" t="s">
        <v>4</v>
      </c>
      <c r="C9" s="72" t="s">
        <v>5</v>
      </c>
      <c r="D9" s="73"/>
      <c r="E9" s="73"/>
      <c r="F9" s="73"/>
      <c r="G9" s="73"/>
      <c r="H9" s="73"/>
      <c r="I9" s="73"/>
      <c r="J9" s="73"/>
      <c r="K9" s="73"/>
      <c r="L9" s="74"/>
      <c r="M9" s="76" t="s">
        <v>6</v>
      </c>
    </row>
    <row r="10" spans="1:14" ht="131.25" customHeight="1" x14ac:dyDescent="0.25">
      <c r="A10" s="76"/>
      <c r="B10" s="77"/>
      <c r="C10" s="15" t="s">
        <v>0</v>
      </c>
      <c r="D10" s="15" t="s">
        <v>34</v>
      </c>
      <c r="E10" s="15" t="s">
        <v>33</v>
      </c>
      <c r="F10" s="15" t="s">
        <v>32</v>
      </c>
      <c r="G10" s="15" t="s">
        <v>35</v>
      </c>
      <c r="H10" s="15" t="s">
        <v>36</v>
      </c>
      <c r="I10" s="15" t="s">
        <v>37</v>
      </c>
      <c r="J10" s="15" t="s">
        <v>38</v>
      </c>
      <c r="K10" s="15" t="s">
        <v>39</v>
      </c>
      <c r="L10" s="15" t="s">
        <v>40</v>
      </c>
      <c r="M10" s="76"/>
    </row>
    <row r="11" spans="1:14" ht="15" x14ac:dyDescent="0.25">
      <c r="A11" s="16">
        <v>1</v>
      </c>
      <c r="B11" s="16">
        <v>2</v>
      </c>
      <c r="C11" s="16">
        <v>3</v>
      </c>
      <c r="D11" s="16">
        <v>4</v>
      </c>
      <c r="E11" s="16">
        <v>5</v>
      </c>
      <c r="F11" s="16">
        <v>6</v>
      </c>
      <c r="G11" s="16">
        <v>7</v>
      </c>
      <c r="H11" s="16">
        <v>8</v>
      </c>
      <c r="I11" s="16">
        <v>9</v>
      </c>
      <c r="J11" s="16">
        <v>10</v>
      </c>
      <c r="K11" s="16">
        <v>11</v>
      </c>
      <c r="L11" s="16">
        <v>12</v>
      </c>
      <c r="M11" s="16">
        <v>13</v>
      </c>
    </row>
    <row r="12" spans="1:14" ht="40.5" x14ac:dyDescent="0.25">
      <c r="A12" s="17">
        <v>1</v>
      </c>
      <c r="B12" s="18" t="s">
        <v>12</v>
      </c>
      <c r="C12" s="19">
        <f>C13</f>
        <v>98843.623999999982</v>
      </c>
      <c r="D12" s="19">
        <f t="shared" ref="D12:L12" si="0">D13</f>
        <v>1832.1619999999998</v>
      </c>
      <c r="E12" s="19">
        <f t="shared" si="0"/>
        <v>3483.5789999999997</v>
      </c>
      <c r="F12" s="19">
        <f t="shared" si="0"/>
        <v>1752.5909999999999</v>
      </c>
      <c r="G12" s="19">
        <f t="shared" si="0"/>
        <v>1874.1660000000002</v>
      </c>
      <c r="H12" s="19">
        <f t="shared" si="0"/>
        <v>31827.748000000003</v>
      </c>
      <c r="I12" s="19">
        <f t="shared" si="0"/>
        <v>27450.308999999997</v>
      </c>
      <c r="J12" s="19">
        <f>J13</f>
        <v>27006.304999999997</v>
      </c>
      <c r="K12" s="19">
        <f t="shared" si="0"/>
        <v>1837.1990000000001</v>
      </c>
      <c r="L12" s="19">
        <f t="shared" si="0"/>
        <v>1779.5650000000001</v>
      </c>
      <c r="M12" s="20" t="s">
        <v>1</v>
      </c>
    </row>
    <row r="13" spans="1:14" ht="15" x14ac:dyDescent="0.25">
      <c r="A13" s="21">
        <v>2</v>
      </c>
      <c r="B13" s="18" t="s">
        <v>2</v>
      </c>
      <c r="C13" s="22">
        <f>C17+C19++C21+C23</f>
        <v>98843.623999999982</v>
      </c>
      <c r="D13" s="22">
        <f>D17+D19++D21+D23</f>
        <v>1832.1619999999998</v>
      </c>
      <c r="E13" s="22">
        <f>E17+E19+E21+E23</f>
        <v>3483.5789999999997</v>
      </c>
      <c r="F13" s="22">
        <f>F17+F19+F21+F23</f>
        <v>1752.5909999999999</v>
      </c>
      <c r="G13" s="23">
        <f>G17+G19+G21+G23</f>
        <v>1874.1660000000002</v>
      </c>
      <c r="H13" s="23">
        <f t="shared" ref="H13:L13" si="1">H17+H19+H21+H23</f>
        <v>31827.748000000003</v>
      </c>
      <c r="I13" s="22">
        <f t="shared" si="1"/>
        <v>27450.308999999997</v>
      </c>
      <c r="J13" s="22">
        <f>J17+J19+J21+J23</f>
        <v>27006.304999999997</v>
      </c>
      <c r="K13" s="22">
        <f>K17+K19+K21+K23</f>
        <v>1837.1990000000001</v>
      </c>
      <c r="L13" s="22">
        <f t="shared" si="1"/>
        <v>1779.5650000000001</v>
      </c>
      <c r="M13" s="20" t="s">
        <v>1</v>
      </c>
      <c r="N13" s="9"/>
    </row>
    <row r="14" spans="1:14" ht="39.75" customHeight="1" x14ac:dyDescent="0.25">
      <c r="A14" s="21">
        <v>3</v>
      </c>
      <c r="B14" s="24" t="s">
        <v>8</v>
      </c>
      <c r="C14" s="25"/>
      <c r="D14" s="25"/>
      <c r="E14" s="25"/>
      <c r="F14" s="25"/>
      <c r="G14" s="26"/>
      <c r="H14" s="26"/>
      <c r="I14" s="25"/>
      <c r="J14" s="25"/>
      <c r="K14" s="25"/>
      <c r="L14" s="25"/>
      <c r="M14" s="20"/>
      <c r="N14" s="9"/>
    </row>
    <row r="15" spans="1:14" ht="15" x14ac:dyDescent="0.25">
      <c r="A15" s="21">
        <v>4</v>
      </c>
      <c r="B15" s="24" t="s">
        <v>7</v>
      </c>
      <c r="C15" s="27">
        <f>C26+C64+C72+C87+C103</f>
        <v>98843.623999999996</v>
      </c>
      <c r="D15" s="27">
        <f>D26+D64+D72+D87+D103</f>
        <v>1832.162</v>
      </c>
      <c r="E15" s="27">
        <f>E26+E64+E72+E87+E103</f>
        <v>3483.5789999999997</v>
      </c>
      <c r="F15" s="27">
        <f t="shared" ref="F15:L15" si="2">F26+F64+F72+F87+F103</f>
        <v>1752.5909999999999</v>
      </c>
      <c r="G15" s="28">
        <f>G26+G64+G72+G87+G103</f>
        <v>1874.1659999999999</v>
      </c>
      <c r="H15" s="28">
        <f t="shared" si="2"/>
        <v>31827.748</v>
      </c>
      <c r="I15" s="27">
        <f t="shared" si="2"/>
        <v>27450.308999999997</v>
      </c>
      <c r="J15" s="27">
        <f t="shared" si="2"/>
        <v>27006.305</v>
      </c>
      <c r="K15" s="27">
        <f t="shared" si="2"/>
        <v>1837.1989999999998</v>
      </c>
      <c r="L15" s="27">
        <f t="shared" si="2"/>
        <v>1779.5650000000003</v>
      </c>
      <c r="M15" s="20"/>
      <c r="N15" s="9"/>
    </row>
    <row r="16" spans="1:14" ht="45.75" customHeight="1" x14ac:dyDescent="0.25">
      <c r="A16" s="21">
        <v>5</v>
      </c>
      <c r="B16" s="29" t="s">
        <v>23</v>
      </c>
      <c r="C16" s="30">
        <f>C17</f>
        <v>91857.531999999992</v>
      </c>
      <c r="D16" s="30">
        <f t="shared" ref="D16:L16" si="3">D17</f>
        <v>1491.0419999999999</v>
      </c>
      <c r="E16" s="31">
        <f t="shared" si="3"/>
        <v>1358.2789999999998</v>
      </c>
      <c r="F16" s="31">
        <f t="shared" si="3"/>
        <v>1154.212</v>
      </c>
      <c r="G16" s="31">
        <f t="shared" si="3"/>
        <v>1267.2660000000001</v>
      </c>
      <c r="H16" s="31">
        <f t="shared" si="3"/>
        <v>31442.278000000002</v>
      </c>
      <c r="I16" s="31">
        <f t="shared" si="3"/>
        <v>26680.823999999997</v>
      </c>
      <c r="J16" s="31">
        <f t="shared" si="3"/>
        <v>26342.309999999998</v>
      </c>
      <c r="K16" s="31">
        <f t="shared" si="3"/>
        <v>1081.741</v>
      </c>
      <c r="L16" s="31">
        <f t="shared" si="3"/>
        <v>1039.58</v>
      </c>
      <c r="M16" s="20"/>
      <c r="N16" s="9"/>
    </row>
    <row r="17" spans="1:14" ht="15" x14ac:dyDescent="0.25">
      <c r="A17" s="21">
        <v>6</v>
      </c>
      <c r="B17" s="32" t="s">
        <v>2</v>
      </c>
      <c r="C17" s="26">
        <f t="shared" ref="C17:J17" si="4">C28+C89+C105+C78</f>
        <v>91857.531999999992</v>
      </c>
      <c r="D17" s="26">
        <f t="shared" si="4"/>
        <v>1491.0419999999999</v>
      </c>
      <c r="E17" s="26">
        <f t="shared" si="4"/>
        <v>1358.2789999999998</v>
      </c>
      <c r="F17" s="26">
        <f t="shared" si="4"/>
        <v>1154.212</v>
      </c>
      <c r="G17" s="26">
        <f t="shared" si="4"/>
        <v>1267.2660000000001</v>
      </c>
      <c r="H17" s="26">
        <f>H28+H89+H105+H78</f>
        <v>31442.278000000002</v>
      </c>
      <c r="I17" s="26">
        <f t="shared" si="4"/>
        <v>26680.823999999997</v>
      </c>
      <c r="J17" s="26">
        <f t="shared" si="4"/>
        <v>26342.309999999998</v>
      </c>
      <c r="K17" s="26">
        <f t="shared" ref="K17:L17" si="5">K28+K89+K105+K78</f>
        <v>1081.741</v>
      </c>
      <c r="L17" s="26">
        <f t="shared" si="5"/>
        <v>1039.58</v>
      </c>
      <c r="M17" s="20"/>
      <c r="N17" s="9"/>
    </row>
    <row r="18" spans="1:14" ht="64.5" customHeight="1" x14ac:dyDescent="0.25">
      <c r="A18" s="21">
        <v>7</v>
      </c>
      <c r="B18" s="29" t="s">
        <v>14</v>
      </c>
      <c r="C18" s="31">
        <f>C19</f>
        <v>2211.0679999999998</v>
      </c>
      <c r="D18" s="31">
        <f t="shared" ref="D18:L18" si="6">D19</f>
        <v>249</v>
      </c>
      <c r="E18" s="31">
        <f t="shared" si="6"/>
        <v>236</v>
      </c>
      <c r="F18" s="31">
        <f t="shared" si="6"/>
        <v>245.5</v>
      </c>
      <c r="G18" s="31">
        <f t="shared" si="6"/>
        <v>253.39999999999998</v>
      </c>
      <c r="H18" s="31">
        <f t="shared" si="6"/>
        <v>257.7</v>
      </c>
      <c r="I18" s="31">
        <f t="shared" si="6"/>
        <v>257.7</v>
      </c>
      <c r="J18" s="31">
        <f t="shared" si="6"/>
        <v>219.04499999999999</v>
      </c>
      <c r="K18" s="31">
        <f t="shared" si="6"/>
        <v>251.25799999999998</v>
      </c>
      <c r="L18" s="31">
        <f t="shared" si="6"/>
        <v>241.465</v>
      </c>
      <c r="M18" s="20"/>
      <c r="N18" s="9"/>
    </row>
    <row r="19" spans="1:14" ht="15" x14ac:dyDescent="0.25">
      <c r="A19" s="17">
        <v>8</v>
      </c>
      <c r="B19" s="32" t="s">
        <v>2</v>
      </c>
      <c r="C19" s="25">
        <f>C55+C66+C74+C98</f>
        <v>2211.0679999999998</v>
      </c>
      <c r="D19" s="25">
        <f t="shared" ref="D19:J19" si="7">D55+D66+D74+D98</f>
        <v>249</v>
      </c>
      <c r="E19" s="25">
        <f t="shared" si="7"/>
        <v>236</v>
      </c>
      <c r="F19" s="25">
        <f t="shared" si="7"/>
        <v>245.5</v>
      </c>
      <c r="G19" s="25">
        <f t="shared" si="7"/>
        <v>253.39999999999998</v>
      </c>
      <c r="H19" s="25">
        <f t="shared" si="7"/>
        <v>257.7</v>
      </c>
      <c r="I19" s="25">
        <f t="shared" si="7"/>
        <v>257.7</v>
      </c>
      <c r="J19" s="25">
        <f t="shared" si="7"/>
        <v>219.04499999999999</v>
      </c>
      <c r="K19" s="25">
        <f t="shared" ref="K19:L19" si="8">K55+K66+K74+K98</f>
        <v>251.25799999999998</v>
      </c>
      <c r="L19" s="25">
        <f t="shared" si="8"/>
        <v>241.465</v>
      </c>
      <c r="M19" s="20"/>
      <c r="N19" s="9"/>
    </row>
    <row r="20" spans="1:14" ht="53.25" customHeight="1" x14ac:dyDescent="0.25">
      <c r="A20" s="17">
        <v>9</v>
      </c>
      <c r="B20" s="29" t="s">
        <v>15</v>
      </c>
      <c r="C20" s="31">
        <f>C21</f>
        <v>1978.037</v>
      </c>
      <c r="D20" s="31">
        <f>D21</f>
        <v>92.11999999999999</v>
      </c>
      <c r="E20" s="31">
        <f t="shared" ref="E20:L20" si="9">E21</f>
        <v>89.3</v>
      </c>
      <c r="F20" s="31">
        <f t="shared" si="9"/>
        <v>352.87900000000002</v>
      </c>
      <c r="G20" s="31">
        <f t="shared" si="9"/>
        <v>223.5</v>
      </c>
      <c r="H20" s="31">
        <f t="shared" si="9"/>
        <v>127.77000000000001</v>
      </c>
      <c r="I20" s="31">
        <f t="shared" si="9"/>
        <v>323.44799999999998</v>
      </c>
      <c r="J20" s="31">
        <f t="shared" si="9"/>
        <v>236.7</v>
      </c>
      <c r="K20" s="31">
        <f t="shared" si="9"/>
        <v>271.45</v>
      </c>
      <c r="L20" s="31">
        <f t="shared" si="9"/>
        <v>260.87</v>
      </c>
      <c r="M20" s="20"/>
      <c r="N20" s="9"/>
    </row>
    <row r="21" spans="1:14" ht="15" x14ac:dyDescent="0.25">
      <c r="A21" s="17">
        <v>10</v>
      </c>
      <c r="B21" s="32" t="s">
        <v>2</v>
      </c>
      <c r="C21" s="25">
        <f t="shared" ref="C21:L21" si="10">C46</f>
        <v>1978.037</v>
      </c>
      <c r="D21" s="25">
        <f>D46</f>
        <v>92.11999999999999</v>
      </c>
      <c r="E21" s="25">
        <f t="shared" si="10"/>
        <v>89.3</v>
      </c>
      <c r="F21" s="25">
        <f t="shared" si="10"/>
        <v>352.87900000000002</v>
      </c>
      <c r="G21" s="25">
        <f t="shared" si="10"/>
        <v>223.5</v>
      </c>
      <c r="H21" s="25">
        <f t="shared" si="10"/>
        <v>127.77000000000001</v>
      </c>
      <c r="I21" s="25">
        <f t="shared" si="10"/>
        <v>323.44799999999998</v>
      </c>
      <c r="J21" s="25">
        <f>J46</f>
        <v>236.7</v>
      </c>
      <c r="K21" s="25">
        <f t="shared" si="10"/>
        <v>271.45</v>
      </c>
      <c r="L21" s="25">
        <f t="shared" si="10"/>
        <v>260.87</v>
      </c>
      <c r="M21" s="20"/>
      <c r="N21" s="9"/>
    </row>
    <row r="22" spans="1:14" ht="51.75" customHeight="1" x14ac:dyDescent="0.25">
      <c r="A22" s="33" t="s">
        <v>30</v>
      </c>
      <c r="B22" s="29" t="s">
        <v>27</v>
      </c>
      <c r="C22" s="31">
        <f>C23</f>
        <v>2796.9870000000001</v>
      </c>
      <c r="D22" s="31">
        <f t="shared" ref="D22:L22" si="11">D23</f>
        <v>0</v>
      </c>
      <c r="E22" s="31">
        <f t="shared" si="11"/>
        <v>1800</v>
      </c>
      <c r="F22" s="31">
        <f t="shared" si="11"/>
        <v>0</v>
      </c>
      <c r="G22" s="31">
        <f t="shared" si="11"/>
        <v>130</v>
      </c>
      <c r="H22" s="31">
        <f t="shared" si="11"/>
        <v>0</v>
      </c>
      <c r="I22" s="31">
        <f t="shared" si="11"/>
        <v>188.33699999999999</v>
      </c>
      <c r="J22" s="31">
        <f t="shared" si="11"/>
        <v>208.25</v>
      </c>
      <c r="K22" s="31">
        <f t="shared" si="11"/>
        <v>232.75</v>
      </c>
      <c r="L22" s="31">
        <f t="shared" si="11"/>
        <v>237.65</v>
      </c>
      <c r="M22" s="20"/>
      <c r="N22" s="9"/>
    </row>
    <row r="23" spans="1:14" ht="15" x14ac:dyDescent="0.25">
      <c r="A23" s="33" t="s">
        <v>31</v>
      </c>
      <c r="B23" s="32" t="s">
        <v>2</v>
      </c>
      <c r="C23" s="25">
        <f t="shared" ref="C23:L23" si="12">C116+C59</f>
        <v>2796.9870000000001</v>
      </c>
      <c r="D23" s="25">
        <f t="shared" si="12"/>
        <v>0</v>
      </c>
      <c r="E23" s="25">
        <f t="shared" si="12"/>
        <v>1800</v>
      </c>
      <c r="F23" s="25">
        <f t="shared" si="12"/>
        <v>0</v>
      </c>
      <c r="G23" s="25">
        <f t="shared" si="12"/>
        <v>130</v>
      </c>
      <c r="H23" s="25">
        <f t="shared" si="12"/>
        <v>0</v>
      </c>
      <c r="I23" s="25">
        <f t="shared" si="12"/>
        <v>188.33699999999999</v>
      </c>
      <c r="J23" s="25">
        <f t="shared" si="12"/>
        <v>208.25</v>
      </c>
      <c r="K23" s="25">
        <f t="shared" si="12"/>
        <v>232.75</v>
      </c>
      <c r="L23" s="25">
        <f t="shared" si="12"/>
        <v>237.65</v>
      </c>
      <c r="M23" s="20"/>
      <c r="N23" s="9"/>
    </row>
    <row r="24" spans="1:14" ht="33.75" customHeight="1" x14ac:dyDescent="0.25">
      <c r="A24" s="17">
        <v>11</v>
      </c>
      <c r="B24" s="78" t="s">
        <v>74</v>
      </c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9"/>
    </row>
    <row r="25" spans="1:14" ht="45" x14ac:dyDescent="0.25">
      <c r="A25" s="17">
        <v>12</v>
      </c>
      <c r="B25" s="34" t="s">
        <v>9</v>
      </c>
      <c r="C25" s="35">
        <f>C26</f>
        <v>10019.035909999999</v>
      </c>
      <c r="D25" s="35">
        <f t="shared" ref="D25:L25" si="13">D26</f>
        <v>725.38199999999995</v>
      </c>
      <c r="E25" s="35">
        <f t="shared" si="13"/>
        <v>1092.029</v>
      </c>
      <c r="F25" s="35">
        <f t="shared" si="13"/>
        <v>1215.433</v>
      </c>
      <c r="G25" s="35">
        <f t="shared" si="13"/>
        <v>1208.6089999999999</v>
      </c>
      <c r="H25" s="35">
        <f t="shared" si="13"/>
        <v>997.5919100000001</v>
      </c>
      <c r="I25" s="35">
        <f t="shared" si="13"/>
        <v>1264.7849999999999</v>
      </c>
      <c r="J25" s="35">
        <f t="shared" si="13"/>
        <v>1120.55</v>
      </c>
      <c r="K25" s="35">
        <f t="shared" si="13"/>
        <v>1214.001</v>
      </c>
      <c r="L25" s="35">
        <f t="shared" si="13"/>
        <v>1180.6550000000002</v>
      </c>
      <c r="M25" s="36" t="s">
        <v>1</v>
      </c>
      <c r="N25" s="9"/>
    </row>
    <row r="26" spans="1:14" ht="15" x14ac:dyDescent="0.25">
      <c r="A26" s="17">
        <v>13</v>
      </c>
      <c r="B26" s="37" t="s">
        <v>2</v>
      </c>
      <c r="C26" s="38">
        <f>C28+C55+C47+C59</f>
        <v>10019.035909999999</v>
      </c>
      <c r="D26" s="38">
        <f t="shared" ref="D26:L26" si="14">D28+D55+D47+D59</f>
        <v>725.38199999999995</v>
      </c>
      <c r="E26" s="38">
        <f t="shared" si="14"/>
        <v>1092.029</v>
      </c>
      <c r="F26" s="38">
        <f t="shared" si="14"/>
        <v>1215.433</v>
      </c>
      <c r="G26" s="38">
        <f t="shared" si="14"/>
        <v>1208.6089999999999</v>
      </c>
      <c r="H26" s="38">
        <f t="shared" si="14"/>
        <v>997.5919100000001</v>
      </c>
      <c r="I26" s="38">
        <f t="shared" si="14"/>
        <v>1264.7849999999999</v>
      </c>
      <c r="J26" s="38">
        <f t="shared" si="14"/>
        <v>1120.55</v>
      </c>
      <c r="K26" s="38">
        <f t="shared" si="14"/>
        <v>1214.001</v>
      </c>
      <c r="L26" s="38">
        <f t="shared" si="14"/>
        <v>1180.6550000000002</v>
      </c>
      <c r="M26" s="36" t="s">
        <v>1</v>
      </c>
      <c r="N26" s="9"/>
    </row>
    <row r="27" spans="1:14" ht="48" customHeight="1" x14ac:dyDescent="0.25">
      <c r="A27" s="17">
        <v>14</v>
      </c>
      <c r="B27" s="39" t="s">
        <v>13</v>
      </c>
      <c r="C27" s="40">
        <f>C28</f>
        <v>6864.809909999999</v>
      </c>
      <c r="D27" s="40">
        <f>D28</f>
        <v>613.26199999999994</v>
      </c>
      <c r="E27" s="41">
        <f t="shared" ref="E27:L27" si="15">E28</f>
        <v>984.22899999999993</v>
      </c>
      <c r="F27" s="41">
        <f t="shared" si="15"/>
        <v>842.55399999999997</v>
      </c>
      <c r="G27" s="41">
        <f t="shared" si="15"/>
        <v>834.40899999999999</v>
      </c>
      <c r="H27" s="41">
        <f t="shared" si="15"/>
        <v>848.82191000000012</v>
      </c>
      <c r="I27" s="41">
        <f t="shared" si="15"/>
        <v>732</v>
      </c>
      <c r="J27" s="41">
        <f t="shared" si="15"/>
        <v>657.75</v>
      </c>
      <c r="K27" s="41">
        <f t="shared" si="15"/>
        <v>689.32600000000002</v>
      </c>
      <c r="L27" s="41">
        <f t="shared" si="15"/>
        <v>662.45800000000008</v>
      </c>
      <c r="M27" s="42"/>
      <c r="N27" s="9"/>
    </row>
    <row r="28" spans="1:14" ht="15" x14ac:dyDescent="0.25">
      <c r="A28" s="17">
        <v>15</v>
      </c>
      <c r="B28" s="37" t="s">
        <v>2</v>
      </c>
      <c r="C28" s="43">
        <f t="shared" ref="C28:L28" si="16">C30+C33+C36+C38+C40+C43+C45</f>
        <v>6864.809909999999</v>
      </c>
      <c r="D28" s="43">
        <f>D30+D33+D36+D38+D40+D43+D45</f>
        <v>613.26199999999994</v>
      </c>
      <c r="E28" s="43">
        <f t="shared" si="16"/>
        <v>984.22899999999993</v>
      </c>
      <c r="F28" s="43">
        <f t="shared" si="16"/>
        <v>842.55399999999997</v>
      </c>
      <c r="G28" s="43">
        <f>G30+G33+G36+G38+G40+G43+G45</f>
        <v>834.40899999999999</v>
      </c>
      <c r="H28" s="43">
        <f t="shared" si="16"/>
        <v>848.82191000000012</v>
      </c>
      <c r="I28" s="43">
        <f>I30+I33+I36+I38+I40+I43+I45</f>
        <v>732</v>
      </c>
      <c r="J28" s="43">
        <f t="shared" si="16"/>
        <v>657.75</v>
      </c>
      <c r="K28" s="43">
        <f t="shared" si="16"/>
        <v>689.32600000000002</v>
      </c>
      <c r="L28" s="43">
        <f t="shared" si="16"/>
        <v>662.45800000000008</v>
      </c>
      <c r="M28" s="42"/>
      <c r="N28" s="9"/>
    </row>
    <row r="29" spans="1:14" ht="62.25" customHeight="1" x14ac:dyDescent="0.25">
      <c r="A29" s="17">
        <v>16</v>
      </c>
      <c r="B29" s="44" t="s">
        <v>42</v>
      </c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5">
        <v>4</v>
      </c>
      <c r="N29" s="9"/>
    </row>
    <row r="30" spans="1:14" ht="15" x14ac:dyDescent="0.25">
      <c r="A30" s="17">
        <v>17</v>
      </c>
      <c r="B30" s="44" t="s">
        <v>2</v>
      </c>
      <c r="C30" s="43">
        <f>SUM(D30:L30)</f>
        <v>1906.4779100000001</v>
      </c>
      <c r="D30" s="43">
        <v>199</v>
      </c>
      <c r="E30" s="43">
        <v>208.05</v>
      </c>
      <c r="F30" s="43">
        <v>216.4</v>
      </c>
      <c r="G30" s="43">
        <v>223.44800000000001</v>
      </c>
      <c r="H30" s="43">
        <v>179.10091</v>
      </c>
      <c r="I30" s="43">
        <v>252.4</v>
      </c>
      <c r="J30" s="43">
        <v>193.29</v>
      </c>
      <c r="K30" s="43">
        <v>221.715</v>
      </c>
      <c r="L30" s="43">
        <v>213.07400000000001</v>
      </c>
      <c r="M30" s="45"/>
      <c r="N30" s="9"/>
    </row>
    <row r="31" spans="1:14" ht="114.75" customHeight="1" x14ac:dyDescent="0.25">
      <c r="A31" s="17">
        <v>18</v>
      </c>
      <c r="B31" s="44" t="s">
        <v>43</v>
      </c>
      <c r="C31" s="43">
        <f>SUM(D31:L31)</f>
        <v>0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3">
        <v>0</v>
      </c>
      <c r="M31" s="45">
        <v>6.7</v>
      </c>
      <c r="N31" s="9"/>
    </row>
    <row r="32" spans="1:14" ht="156" customHeight="1" x14ac:dyDescent="0.25">
      <c r="A32" s="17">
        <v>19</v>
      </c>
      <c r="B32" s="44" t="s">
        <v>44</v>
      </c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5">
        <v>11</v>
      </c>
      <c r="N32" s="9"/>
    </row>
    <row r="33" spans="1:14" ht="19.5" customHeight="1" x14ac:dyDescent="0.25">
      <c r="A33" s="17">
        <v>20</v>
      </c>
      <c r="B33" s="44" t="s">
        <v>2</v>
      </c>
      <c r="C33" s="43">
        <f>SUM(D33:L33)</f>
        <v>3163.5970000000002</v>
      </c>
      <c r="D33" s="43">
        <v>300</v>
      </c>
      <c r="E33" s="43">
        <v>300</v>
      </c>
      <c r="F33" s="43">
        <v>354</v>
      </c>
      <c r="G33" s="43">
        <v>350.42200000000003</v>
      </c>
      <c r="H33" s="43">
        <v>378.46300000000002</v>
      </c>
      <c r="I33" s="43">
        <v>378.5</v>
      </c>
      <c r="J33" s="43">
        <v>378.52</v>
      </c>
      <c r="K33" s="43">
        <v>369.03800000000001</v>
      </c>
      <c r="L33" s="43">
        <v>354.654</v>
      </c>
      <c r="M33" s="45"/>
      <c r="N33" s="9"/>
    </row>
    <row r="34" spans="1:14" ht="140.25" customHeight="1" x14ac:dyDescent="0.25">
      <c r="A34" s="17">
        <v>21</v>
      </c>
      <c r="B34" s="44" t="s">
        <v>45</v>
      </c>
      <c r="C34" s="43">
        <f>SUM(D34:L34)</f>
        <v>0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5" t="s">
        <v>22</v>
      </c>
      <c r="N34" s="9"/>
    </row>
    <row r="35" spans="1:14" ht="84.75" customHeight="1" x14ac:dyDescent="0.25">
      <c r="A35" s="17">
        <v>23</v>
      </c>
      <c r="B35" s="44" t="s">
        <v>46</v>
      </c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5">
        <v>8.9</v>
      </c>
      <c r="N35" s="9"/>
    </row>
    <row r="36" spans="1:14" ht="15" x14ac:dyDescent="0.25">
      <c r="A36" s="17">
        <v>24</v>
      </c>
      <c r="B36" s="44" t="s">
        <v>2</v>
      </c>
      <c r="C36" s="43">
        <f>SUM(D36:L36)</f>
        <v>65.096999999999994</v>
      </c>
      <c r="D36" s="43">
        <v>7</v>
      </c>
      <c r="E36" s="43">
        <v>7</v>
      </c>
      <c r="F36" s="43">
        <v>7.3</v>
      </c>
      <c r="G36" s="43">
        <v>7.5380000000000003</v>
      </c>
      <c r="H36" s="43">
        <v>7.6680000000000001</v>
      </c>
      <c r="I36" s="43">
        <v>7.6</v>
      </c>
      <c r="J36" s="43">
        <v>6.46</v>
      </c>
      <c r="K36" s="43">
        <v>7.41</v>
      </c>
      <c r="L36" s="43">
        <v>7.1210000000000004</v>
      </c>
      <c r="M36" s="45"/>
      <c r="N36" s="9"/>
    </row>
    <row r="37" spans="1:14" ht="166.5" customHeight="1" x14ac:dyDescent="0.25">
      <c r="A37" s="17">
        <v>25</v>
      </c>
      <c r="B37" s="44" t="s">
        <v>47</v>
      </c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5">
        <v>9</v>
      </c>
      <c r="N37" s="9"/>
    </row>
    <row r="38" spans="1:14" ht="15" x14ac:dyDescent="0.25">
      <c r="A38" s="17">
        <v>26</v>
      </c>
      <c r="B38" s="44" t="s">
        <v>2</v>
      </c>
      <c r="C38" s="43">
        <f>SUM(D38:L38)</f>
        <v>180.35699999999997</v>
      </c>
      <c r="D38" s="43">
        <v>24</v>
      </c>
      <c r="E38" s="43">
        <v>25.65</v>
      </c>
      <c r="F38" s="43">
        <v>18.600000000000001</v>
      </c>
      <c r="G38" s="43">
        <v>19.206</v>
      </c>
      <c r="H38" s="43">
        <v>19.536999999999999</v>
      </c>
      <c r="I38" s="43">
        <v>19.5</v>
      </c>
      <c r="J38" s="43">
        <v>16.579999999999998</v>
      </c>
      <c r="K38" s="43">
        <v>19.013000000000002</v>
      </c>
      <c r="L38" s="43">
        <v>18.271000000000001</v>
      </c>
      <c r="M38" s="45"/>
      <c r="N38" s="9"/>
    </row>
    <row r="39" spans="1:14" ht="96.75" customHeight="1" x14ac:dyDescent="0.25">
      <c r="A39" s="17">
        <v>27</v>
      </c>
      <c r="B39" s="44" t="s">
        <v>48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5" t="s">
        <v>20</v>
      </c>
      <c r="N39" s="9"/>
    </row>
    <row r="40" spans="1:14" ht="15" x14ac:dyDescent="0.25">
      <c r="A40" s="17">
        <v>28</v>
      </c>
      <c r="B40" s="44" t="s">
        <v>2</v>
      </c>
      <c r="C40" s="43">
        <f>SUM(D40:L40)</f>
        <v>212.36399999999998</v>
      </c>
      <c r="D40" s="43">
        <v>20</v>
      </c>
      <c r="E40" s="43">
        <v>20.75</v>
      </c>
      <c r="F40" s="43">
        <v>41.6</v>
      </c>
      <c r="G40" s="43">
        <v>22.303999999999998</v>
      </c>
      <c r="H40" s="43">
        <v>22.689</v>
      </c>
      <c r="I40" s="43">
        <v>22.6</v>
      </c>
      <c r="J40" s="43">
        <v>19.21</v>
      </c>
      <c r="K40" s="43">
        <v>22.035</v>
      </c>
      <c r="L40" s="43">
        <v>21.175999999999998</v>
      </c>
      <c r="M40" s="45"/>
      <c r="N40" s="9"/>
    </row>
    <row r="41" spans="1:14" ht="198.75" customHeight="1" x14ac:dyDescent="0.25">
      <c r="A41" s="17">
        <v>29</v>
      </c>
      <c r="B41" s="44" t="s">
        <v>49</v>
      </c>
      <c r="C41" s="43">
        <f>SUM(D41:L41)</f>
        <v>0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5" t="s">
        <v>20</v>
      </c>
      <c r="N41" s="9"/>
    </row>
    <row r="42" spans="1:14" ht="150.75" customHeight="1" x14ac:dyDescent="0.25">
      <c r="A42" s="17">
        <v>30</v>
      </c>
      <c r="B42" s="44" t="s">
        <v>50</v>
      </c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6" t="s">
        <v>21</v>
      </c>
      <c r="N42" s="9"/>
    </row>
    <row r="43" spans="1:14" ht="16.5" customHeight="1" x14ac:dyDescent="0.25">
      <c r="A43" s="17">
        <v>31</v>
      </c>
      <c r="B43" s="44" t="s">
        <v>2</v>
      </c>
      <c r="C43" s="43">
        <f>SUM(D43:L43)</f>
        <v>894.79299999999989</v>
      </c>
      <c r="D43" s="43">
        <v>13.262</v>
      </c>
      <c r="E43" s="47">
        <v>375.279</v>
      </c>
      <c r="F43" s="43">
        <v>155.25399999999999</v>
      </c>
      <c r="G43" s="43">
        <v>160.99799999999999</v>
      </c>
      <c r="H43" s="43">
        <v>190</v>
      </c>
      <c r="I43" s="43">
        <v>0</v>
      </c>
      <c r="J43" s="43">
        <v>0</v>
      </c>
      <c r="K43" s="43">
        <v>0</v>
      </c>
      <c r="L43" s="43">
        <v>0</v>
      </c>
      <c r="M43" s="46"/>
      <c r="N43" s="9"/>
    </row>
    <row r="44" spans="1:14" ht="124.5" customHeight="1" x14ac:dyDescent="0.25">
      <c r="A44" s="21">
        <v>32</v>
      </c>
      <c r="B44" s="44" t="s">
        <v>83</v>
      </c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5" t="s">
        <v>20</v>
      </c>
      <c r="N44" s="9"/>
    </row>
    <row r="45" spans="1:14" ht="15" x14ac:dyDescent="0.25">
      <c r="A45" s="21">
        <v>33</v>
      </c>
      <c r="B45" s="44" t="s">
        <v>2</v>
      </c>
      <c r="C45" s="43">
        <f>SUM(D45:L45)</f>
        <v>442.12399999999997</v>
      </c>
      <c r="D45" s="43">
        <v>50</v>
      </c>
      <c r="E45" s="43">
        <v>47.5</v>
      </c>
      <c r="F45" s="43">
        <v>49.4</v>
      </c>
      <c r="G45" s="43">
        <v>50.493000000000002</v>
      </c>
      <c r="H45" s="43">
        <v>51.363999999999997</v>
      </c>
      <c r="I45" s="43">
        <v>51.4</v>
      </c>
      <c r="J45" s="43">
        <v>43.69</v>
      </c>
      <c r="K45" s="43">
        <v>50.115000000000002</v>
      </c>
      <c r="L45" s="43">
        <v>48.161999999999999</v>
      </c>
      <c r="M45" s="45"/>
      <c r="N45" s="9"/>
    </row>
    <row r="46" spans="1:14" ht="57" x14ac:dyDescent="0.25">
      <c r="A46" s="17">
        <v>34</v>
      </c>
      <c r="B46" s="39" t="s">
        <v>15</v>
      </c>
      <c r="C46" s="41">
        <f>C47</f>
        <v>1978.037</v>
      </c>
      <c r="D46" s="41">
        <f t="shared" ref="D46:L46" si="17">D47</f>
        <v>92.11999999999999</v>
      </c>
      <c r="E46" s="41">
        <f t="shared" si="17"/>
        <v>89.3</v>
      </c>
      <c r="F46" s="41">
        <f t="shared" si="17"/>
        <v>352.87900000000002</v>
      </c>
      <c r="G46" s="41">
        <f t="shared" si="17"/>
        <v>223.5</v>
      </c>
      <c r="H46" s="41">
        <f t="shared" si="17"/>
        <v>127.77000000000001</v>
      </c>
      <c r="I46" s="41">
        <f t="shared" si="17"/>
        <v>323.44799999999998</v>
      </c>
      <c r="J46" s="41">
        <f t="shared" si="17"/>
        <v>236.7</v>
      </c>
      <c r="K46" s="41">
        <f t="shared" si="17"/>
        <v>271.45</v>
      </c>
      <c r="L46" s="41">
        <f t="shared" si="17"/>
        <v>260.87</v>
      </c>
      <c r="M46" s="46"/>
      <c r="N46" s="9"/>
    </row>
    <row r="47" spans="1:14" ht="15" x14ac:dyDescent="0.25">
      <c r="A47" s="17">
        <v>35</v>
      </c>
      <c r="B47" s="37" t="s">
        <v>2</v>
      </c>
      <c r="C47" s="48">
        <f t="shared" ref="C47:J47" si="18">C49+C51+C53</f>
        <v>1978.037</v>
      </c>
      <c r="D47" s="48">
        <f t="shared" si="18"/>
        <v>92.11999999999999</v>
      </c>
      <c r="E47" s="48">
        <f t="shared" si="18"/>
        <v>89.3</v>
      </c>
      <c r="F47" s="48">
        <f t="shared" si="18"/>
        <v>352.87900000000002</v>
      </c>
      <c r="G47" s="48">
        <f t="shared" si="18"/>
        <v>223.5</v>
      </c>
      <c r="H47" s="48">
        <f t="shared" si="18"/>
        <v>127.77000000000001</v>
      </c>
      <c r="I47" s="48">
        <f t="shared" si="18"/>
        <v>323.44799999999998</v>
      </c>
      <c r="J47" s="48">
        <f t="shared" si="18"/>
        <v>236.7</v>
      </c>
      <c r="K47" s="48">
        <f t="shared" ref="K47:L47" si="19">K49+K51+K53</f>
        <v>271.45</v>
      </c>
      <c r="L47" s="48">
        <f t="shared" si="19"/>
        <v>260.87</v>
      </c>
      <c r="M47" s="46"/>
      <c r="N47" s="9"/>
    </row>
    <row r="48" spans="1:14" ht="153.75" customHeight="1" x14ac:dyDescent="0.25">
      <c r="A48" s="17" t="s">
        <v>28</v>
      </c>
      <c r="B48" s="44" t="s">
        <v>50</v>
      </c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6">
        <v>6.7</v>
      </c>
      <c r="N48" s="9"/>
    </row>
    <row r="49" spans="1:14" ht="30" customHeight="1" x14ac:dyDescent="0.25">
      <c r="A49" s="17" t="s">
        <v>29</v>
      </c>
      <c r="B49" s="37" t="s">
        <v>2</v>
      </c>
      <c r="C49" s="48">
        <f>SUM(D49:L49)</f>
        <v>1155.152</v>
      </c>
      <c r="D49" s="48">
        <v>0</v>
      </c>
      <c r="E49" s="48">
        <v>0</v>
      </c>
      <c r="F49" s="48">
        <v>259.98899999999998</v>
      </c>
      <c r="G49" s="48">
        <v>129.1</v>
      </c>
      <c r="H49" s="48">
        <v>32.39</v>
      </c>
      <c r="I49" s="48">
        <v>228.07300000000001</v>
      </c>
      <c r="J49" s="48">
        <v>155.6</v>
      </c>
      <c r="K49" s="48">
        <v>178.5</v>
      </c>
      <c r="L49" s="48">
        <v>171.5</v>
      </c>
      <c r="M49" s="46"/>
      <c r="N49" s="9"/>
    </row>
    <row r="50" spans="1:14" ht="262.5" customHeight="1" x14ac:dyDescent="0.25">
      <c r="A50" s="17">
        <v>36</v>
      </c>
      <c r="B50" s="44" t="s">
        <v>51</v>
      </c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6" t="s">
        <v>20</v>
      </c>
      <c r="N50" s="9"/>
    </row>
    <row r="51" spans="1:14" ht="18" customHeight="1" x14ac:dyDescent="0.25">
      <c r="A51" s="17">
        <v>37</v>
      </c>
      <c r="B51" s="44" t="s">
        <v>2</v>
      </c>
      <c r="C51" s="43">
        <f>SUM(D51:L51)</f>
        <v>607.86500000000001</v>
      </c>
      <c r="D51" s="43">
        <v>68.599999999999994</v>
      </c>
      <c r="E51" s="43">
        <v>66.5</v>
      </c>
      <c r="F51" s="43">
        <v>69.16</v>
      </c>
      <c r="G51" s="43">
        <v>70.099999999999994</v>
      </c>
      <c r="H51" s="43">
        <v>70.155000000000001</v>
      </c>
      <c r="I51" s="43">
        <v>70</v>
      </c>
      <c r="J51" s="43">
        <v>59.5</v>
      </c>
      <c r="K51" s="43">
        <v>68.25</v>
      </c>
      <c r="L51" s="43">
        <v>65.599999999999994</v>
      </c>
      <c r="M51" s="46"/>
      <c r="N51" s="9"/>
    </row>
    <row r="52" spans="1:14" ht="79.5" customHeight="1" x14ac:dyDescent="0.25">
      <c r="A52" s="17">
        <v>38</v>
      </c>
      <c r="B52" s="44" t="s">
        <v>52</v>
      </c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6" t="s">
        <v>20</v>
      </c>
      <c r="N52" s="9"/>
    </row>
    <row r="53" spans="1:14" ht="20.25" customHeight="1" x14ac:dyDescent="0.25">
      <c r="A53" s="17">
        <v>39</v>
      </c>
      <c r="B53" s="44" t="s">
        <v>2</v>
      </c>
      <c r="C53" s="43">
        <f>SUM(D53:L53)</f>
        <v>215.01999999999998</v>
      </c>
      <c r="D53" s="43">
        <v>23.52</v>
      </c>
      <c r="E53" s="43">
        <v>22.8</v>
      </c>
      <c r="F53" s="43">
        <v>23.73</v>
      </c>
      <c r="G53" s="43">
        <v>24.3</v>
      </c>
      <c r="H53" s="43">
        <v>25.225000000000001</v>
      </c>
      <c r="I53" s="43">
        <v>25.375</v>
      </c>
      <c r="J53" s="43">
        <v>21.6</v>
      </c>
      <c r="K53" s="43">
        <v>24.7</v>
      </c>
      <c r="L53" s="43">
        <v>23.77</v>
      </c>
      <c r="M53" s="46"/>
      <c r="N53" s="9"/>
    </row>
    <row r="54" spans="1:14" ht="57.75" customHeight="1" x14ac:dyDescent="0.25">
      <c r="A54" s="17">
        <v>40</v>
      </c>
      <c r="B54" s="39" t="s">
        <v>14</v>
      </c>
      <c r="C54" s="41">
        <f>C55</f>
        <v>179.202</v>
      </c>
      <c r="D54" s="41">
        <f t="shared" ref="D54:L54" si="20">D55</f>
        <v>20</v>
      </c>
      <c r="E54" s="41">
        <f t="shared" si="20"/>
        <v>18.5</v>
      </c>
      <c r="F54" s="41">
        <f t="shared" si="20"/>
        <v>20</v>
      </c>
      <c r="G54" s="41">
        <f t="shared" si="20"/>
        <v>20.7</v>
      </c>
      <c r="H54" s="41">
        <f t="shared" si="20"/>
        <v>21</v>
      </c>
      <c r="I54" s="41">
        <f t="shared" si="20"/>
        <v>21</v>
      </c>
      <c r="J54" s="41">
        <f t="shared" si="20"/>
        <v>17.850000000000001</v>
      </c>
      <c r="K54" s="41">
        <f t="shared" si="20"/>
        <v>20.475000000000001</v>
      </c>
      <c r="L54" s="41">
        <f t="shared" si="20"/>
        <v>19.677</v>
      </c>
      <c r="M54" s="46"/>
      <c r="N54" s="9"/>
    </row>
    <row r="55" spans="1:14" ht="15" x14ac:dyDescent="0.25">
      <c r="A55" s="17">
        <v>41</v>
      </c>
      <c r="B55" s="37" t="s">
        <v>2</v>
      </c>
      <c r="C55" s="48">
        <f t="shared" ref="C55:L55" si="21">C57</f>
        <v>179.202</v>
      </c>
      <c r="D55" s="48">
        <f t="shared" si="21"/>
        <v>20</v>
      </c>
      <c r="E55" s="48">
        <f t="shared" si="21"/>
        <v>18.5</v>
      </c>
      <c r="F55" s="48">
        <f t="shared" si="21"/>
        <v>20</v>
      </c>
      <c r="G55" s="48">
        <f t="shared" si="21"/>
        <v>20.7</v>
      </c>
      <c r="H55" s="48">
        <f t="shared" si="21"/>
        <v>21</v>
      </c>
      <c r="I55" s="48">
        <f t="shared" si="21"/>
        <v>21</v>
      </c>
      <c r="J55" s="48">
        <f t="shared" si="21"/>
        <v>17.850000000000001</v>
      </c>
      <c r="K55" s="48">
        <f t="shared" si="21"/>
        <v>20.475000000000001</v>
      </c>
      <c r="L55" s="48">
        <f t="shared" si="21"/>
        <v>19.677</v>
      </c>
      <c r="M55" s="46"/>
      <c r="N55" s="9"/>
    </row>
    <row r="56" spans="1:14" ht="90" customHeight="1" x14ac:dyDescent="0.25">
      <c r="A56" s="17">
        <v>42</v>
      </c>
      <c r="B56" s="44" t="s">
        <v>53</v>
      </c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5" t="s">
        <v>20</v>
      </c>
      <c r="N56" s="9"/>
    </row>
    <row r="57" spans="1:14" ht="24" customHeight="1" x14ac:dyDescent="0.25">
      <c r="A57" s="17">
        <v>43</v>
      </c>
      <c r="B57" s="44" t="s">
        <v>2</v>
      </c>
      <c r="C57" s="43">
        <f>SUM(D57:L57)</f>
        <v>179.202</v>
      </c>
      <c r="D57" s="43">
        <v>20</v>
      </c>
      <c r="E57" s="43">
        <v>18.5</v>
      </c>
      <c r="F57" s="43">
        <v>20</v>
      </c>
      <c r="G57" s="43">
        <v>20.7</v>
      </c>
      <c r="H57" s="43">
        <v>21</v>
      </c>
      <c r="I57" s="43">
        <v>21</v>
      </c>
      <c r="J57" s="43">
        <v>17.850000000000001</v>
      </c>
      <c r="K57" s="43">
        <v>20.475000000000001</v>
      </c>
      <c r="L57" s="43">
        <v>19.677</v>
      </c>
      <c r="M57" s="45"/>
      <c r="N57" s="9"/>
    </row>
    <row r="58" spans="1:14" ht="71.25" customHeight="1" x14ac:dyDescent="0.25">
      <c r="A58" s="17" t="s">
        <v>69</v>
      </c>
      <c r="B58" s="39" t="s">
        <v>41</v>
      </c>
      <c r="C58" s="48">
        <f>C59</f>
        <v>996.98699999999997</v>
      </c>
      <c r="D58" s="48">
        <f t="shared" ref="D58:L58" si="22">D59</f>
        <v>0</v>
      </c>
      <c r="E58" s="48">
        <f t="shared" si="22"/>
        <v>0</v>
      </c>
      <c r="F58" s="48">
        <f t="shared" si="22"/>
        <v>0</v>
      </c>
      <c r="G58" s="48">
        <f t="shared" si="22"/>
        <v>130</v>
      </c>
      <c r="H58" s="48">
        <f t="shared" si="22"/>
        <v>0</v>
      </c>
      <c r="I58" s="48">
        <f t="shared" si="22"/>
        <v>188.33699999999999</v>
      </c>
      <c r="J58" s="48">
        <f t="shared" si="22"/>
        <v>208.25</v>
      </c>
      <c r="K58" s="48">
        <f t="shared" si="22"/>
        <v>232.75</v>
      </c>
      <c r="L58" s="48">
        <f t="shared" si="22"/>
        <v>237.65</v>
      </c>
      <c r="M58" s="46"/>
      <c r="N58" s="9"/>
    </row>
    <row r="59" spans="1:14" ht="24" customHeight="1" x14ac:dyDescent="0.25">
      <c r="A59" s="17" t="s">
        <v>70</v>
      </c>
      <c r="B59" s="37" t="s">
        <v>2</v>
      </c>
      <c r="C59" s="48">
        <f>C61</f>
        <v>996.98699999999997</v>
      </c>
      <c r="D59" s="48">
        <f>D61</f>
        <v>0</v>
      </c>
      <c r="E59" s="48">
        <f t="shared" ref="E59:L59" si="23">E61</f>
        <v>0</v>
      </c>
      <c r="F59" s="48">
        <f t="shared" si="23"/>
        <v>0</v>
      </c>
      <c r="G59" s="48">
        <f t="shared" si="23"/>
        <v>130</v>
      </c>
      <c r="H59" s="48">
        <f t="shared" si="23"/>
        <v>0</v>
      </c>
      <c r="I59" s="48">
        <f t="shared" si="23"/>
        <v>188.33699999999999</v>
      </c>
      <c r="J59" s="48">
        <f t="shared" si="23"/>
        <v>208.25</v>
      </c>
      <c r="K59" s="48">
        <f t="shared" si="23"/>
        <v>232.75</v>
      </c>
      <c r="L59" s="48">
        <f t="shared" si="23"/>
        <v>237.65</v>
      </c>
      <c r="M59" s="46"/>
      <c r="N59" s="9"/>
    </row>
    <row r="60" spans="1:14" ht="151.5" customHeight="1" x14ac:dyDescent="0.25">
      <c r="A60" s="17" t="s">
        <v>71</v>
      </c>
      <c r="B60" s="44" t="s">
        <v>50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6">
        <v>6.7</v>
      </c>
      <c r="N60" s="9"/>
    </row>
    <row r="61" spans="1:14" ht="15" x14ac:dyDescent="0.25">
      <c r="A61" s="17" t="s">
        <v>72</v>
      </c>
      <c r="B61" s="37" t="s">
        <v>2</v>
      </c>
      <c r="C61" s="48">
        <f>SUM(D61:L61)</f>
        <v>996.98699999999997</v>
      </c>
      <c r="D61" s="48">
        <v>0</v>
      </c>
      <c r="E61" s="48">
        <v>0</v>
      </c>
      <c r="F61" s="48">
        <v>0</v>
      </c>
      <c r="G61" s="48">
        <v>130</v>
      </c>
      <c r="H61" s="48">
        <v>0</v>
      </c>
      <c r="I61" s="48">
        <v>188.33699999999999</v>
      </c>
      <c r="J61" s="48">
        <v>208.25</v>
      </c>
      <c r="K61" s="48">
        <v>232.75</v>
      </c>
      <c r="L61" s="48">
        <v>237.65</v>
      </c>
      <c r="M61" s="46"/>
      <c r="N61" s="9"/>
    </row>
    <row r="62" spans="1:14" ht="33" customHeight="1" x14ac:dyDescent="0.25">
      <c r="A62" s="17">
        <v>44</v>
      </c>
      <c r="B62" s="82" t="s">
        <v>75</v>
      </c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4"/>
      <c r="N62" s="9"/>
    </row>
    <row r="63" spans="1:14" ht="45.75" customHeight="1" x14ac:dyDescent="0.25">
      <c r="A63" s="17">
        <v>45</v>
      </c>
      <c r="B63" s="34" t="s">
        <v>10</v>
      </c>
      <c r="C63" s="35">
        <f>C64</f>
        <v>1779.7159999999999</v>
      </c>
      <c r="D63" s="35">
        <f t="shared" ref="D63:L63" si="24">D64</f>
        <v>200</v>
      </c>
      <c r="E63" s="35">
        <f t="shared" si="24"/>
        <v>190</v>
      </c>
      <c r="F63" s="35">
        <f t="shared" si="24"/>
        <v>197.6</v>
      </c>
      <c r="G63" s="35">
        <f t="shared" si="24"/>
        <v>204</v>
      </c>
      <c r="H63" s="35">
        <f t="shared" si="24"/>
        <v>207.5</v>
      </c>
      <c r="I63" s="35">
        <f t="shared" si="24"/>
        <v>207.5</v>
      </c>
      <c r="J63" s="35">
        <f t="shared" si="24"/>
        <v>176.375</v>
      </c>
      <c r="K63" s="35">
        <f t="shared" si="24"/>
        <v>202.31299999999999</v>
      </c>
      <c r="L63" s="35">
        <f t="shared" si="24"/>
        <v>194.428</v>
      </c>
      <c r="M63" s="50"/>
      <c r="N63" s="9"/>
    </row>
    <row r="64" spans="1:14" ht="15" x14ac:dyDescent="0.25">
      <c r="A64" s="17">
        <v>46</v>
      </c>
      <c r="B64" s="37" t="s">
        <v>2</v>
      </c>
      <c r="C64" s="48">
        <f>C66</f>
        <v>1779.7159999999999</v>
      </c>
      <c r="D64" s="48">
        <f t="shared" ref="D64:L64" si="25">D66</f>
        <v>200</v>
      </c>
      <c r="E64" s="48">
        <f t="shared" si="25"/>
        <v>190</v>
      </c>
      <c r="F64" s="48">
        <f t="shared" si="25"/>
        <v>197.6</v>
      </c>
      <c r="G64" s="48">
        <f t="shared" si="25"/>
        <v>204</v>
      </c>
      <c r="H64" s="48">
        <f t="shared" si="25"/>
        <v>207.5</v>
      </c>
      <c r="I64" s="48">
        <f t="shared" si="25"/>
        <v>207.5</v>
      </c>
      <c r="J64" s="48">
        <f t="shared" si="25"/>
        <v>176.375</v>
      </c>
      <c r="K64" s="48">
        <f t="shared" si="25"/>
        <v>202.31299999999999</v>
      </c>
      <c r="L64" s="48">
        <f t="shared" si="25"/>
        <v>194.428</v>
      </c>
      <c r="M64" s="50"/>
      <c r="N64" s="9"/>
    </row>
    <row r="65" spans="1:14" ht="56.25" customHeight="1" x14ac:dyDescent="0.25">
      <c r="A65" s="17">
        <v>47</v>
      </c>
      <c r="B65" s="39" t="s">
        <v>14</v>
      </c>
      <c r="C65" s="41">
        <f>C66</f>
        <v>1779.7159999999999</v>
      </c>
      <c r="D65" s="41">
        <f t="shared" ref="D65:L65" si="26">D66</f>
        <v>200</v>
      </c>
      <c r="E65" s="41">
        <f t="shared" si="26"/>
        <v>190</v>
      </c>
      <c r="F65" s="41">
        <f t="shared" si="26"/>
        <v>197.6</v>
      </c>
      <c r="G65" s="41">
        <f t="shared" si="26"/>
        <v>204</v>
      </c>
      <c r="H65" s="41">
        <f t="shared" si="26"/>
        <v>207.5</v>
      </c>
      <c r="I65" s="41">
        <f t="shared" si="26"/>
        <v>207.5</v>
      </c>
      <c r="J65" s="41">
        <f t="shared" si="26"/>
        <v>176.375</v>
      </c>
      <c r="K65" s="41">
        <f t="shared" si="26"/>
        <v>202.31299999999999</v>
      </c>
      <c r="L65" s="41">
        <f t="shared" si="26"/>
        <v>194.428</v>
      </c>
      <c r="M65" s="50"/>
      <c r="N65" s="9"/>
    </row>
    <row r="66" spans="1:14" ht="15" x14ac:dyDescent="0.25">
      <c r="A66" s="17">
        <v>48</v>
      </c>
      <c r="B66" s="37" t="s">
        <v>2</v>
      </c>
      <c r="C66" s="48">
        <f>C69</f>
        <v>1779.7159999999999</v>
      </c>
      <c r="D66" s="48">
        <f t="shared" ref="D66:L66" si="27">D69</f>
        <v>200</v>
      </c>
      <c r="E66" s="48">
        <f t="shared" si="27"/>
        <v>190</v>
      </c>
      <c r="F66" s="48">
        <f t="shared" si="27"/>
        <v>197.6</v>
      </c>
      <c r="G66" s="48">
        <f t="shared" si="27"/>
        <v>204</v>
      </c>
      <c r="H66" s="48">
        <f t="shared" si="27"/>
        <v>207.5</v>
      </c>
      <c r="I66" s="48">
        <f t="shared" si="27"/>
        <v>207.5</v>
      </c>
      <c r="J66" s="48">
        <f t="shared" si="27"/>
        <v>176.375</v>
      </c>
      <c r="K66" s="48">
        <f t="shared" si="27"/>
        <v>202.31299999999999</v>
      </c>
      <c r="L66" s="48">
        <f t="shared" si="27"/>
        <v>194.428</v>
      </c>
      <c r="M66" s="50"/>
      <c r="N66" s="9"/>
    </row>
    <row r="67" spans="1:14" ht="126.75" customHeight="1" x14ac:dyDescent="0.25">
      <c r="A67" s="17">
        <v>49</v>
      </c>
      <c r="B67" s="44" t="s">
        <v>54</v>
      </c>
      <c r="C67" s="43">
        <v>0</v>
      </c>
      <c r="D67" s="43">
        <v>0</v>
      </c>
      <c r="E67" s="43">
        <v>0</v>
      </c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43">
        <v>0</v>
      </c>
      <c r="L67" s="43">
        <v>0</v>
      </c>
      <c r="M67" s="51">
        <v>19</v>
      </c>
      <c r="N67" s="9"/>
    </row>
    <row r="68" spans="1:14" ht="109.5" customHeight="1" x14ac:dyDescent="0.25">
      <c r="A68" s="17">
        <v>50</v>
      </c>
      <c r="B68" s="44" t="s">
        <v>55</v>
      </c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51">
        <v>17</v>
      </c>
      <c r="N68" s="9"/>
    </row>
    <row r="69" spans="1:14" ht="15" x14ac:dyDescent="0.25">
      <c r="A69" s="17">
        <v>51</v>
      </c>
      <c r="B69" s="52" t="s">
        <v>2</v>
      </c>
      <c r="C69" s="43">
        <f>SUM(D69:L69)</f>
        <v>1779.7159999999999</v>
      </c>
      <c r="D69" s="43">
        <v>200</v>
      </c>
      <c r="E69" s="43">
        <v>190</v>
      </c>
      <c r="F69" s="43">
        <v>197.6</v>
      </c>
      <c r="G69" s="43">
        <v>204</v>
      </c>
      <c r="H69" s="43">
        <v>207.5</v>
      </c>
      <c r="I69" s="43">
        <v>207.5</v>
      </c>
      <c r="J69" s="43">
        <v>176.375</v>
      </c>
      <c r="K69" s="53">
        <v>202.31299999999999</v>
      </c>
      <c r="L69" s="53">
        <v>194.428</v>
      </c>
      <c r="M69" s="54"/>
      <c r="N69" s="9"/>
    </row>
    <row r="70" spans="1:14" ht="32.25" customHeight="1" x14ac:dyDescent="0.25">
      <c r="A70" s="17">
        <v>52</v>
      </c>
      <c r="B70" s="85" t="s">
        <v>76</v>
      </c>
      <c r="C70" s="86"/>
      <c r="D70" s="86"/>
      <c r="E70" s="86"/>
      <c r="F70" s="86"/>
      <c r="G70" s="86"/>
      <c r="H70" s="86"/>
      <c r="I70" s="86"/>
      <c r="J70" s="86"/>
      <c r="K70" s="86"/>
      <c r="L70" s="86"/>
      <c r="M70" s="87"/>
      <c r="N70" s="9"/>
    </row>
    <row r="71" spans="1:14" ht="15.75" customHeight="1" x14ac:dyDescent="0.25">
      <c r="A71" s="17">
        <v>53</v>
      </c>
      <c r="B71" s="34" t="s">
        <v>17</v>
      </c>
      <c r="C71" s="35">
        <f>C72</f>
        <v>993.68100000000004</v>
      </c>
      <c r="D71" s="35">
        <f t="shared" ref="D71:L71" si="28">D72</f>
        <v>68.099999999999994</v>
      </c>
      <c r="E71" s="35">
        <f t="shared" si="28"/>
        <v>114.50000000000001</v>
      </c>
      <c r="F71" s="35">
        <f t="shared" si="28"/>
        <v>116.34</v>
      </c>
      <c r="G71" s="35">
        <f t="shared" si="28"/>
        <v>118.94399999999999</v>
      </c>
      <c r="H71" s="35">
        <f t="shared" si="28"/>
        <v>120.97</v>
      </c>
      <c r="I71" s="35">
        <f t="shared" si="28"/>
        <v>120.89999999999999</v>
      </c>
      <c r="J71" s="35">
        <f t="shared" si="28"/>
        <v>102.765</v>
      </c>
      <c r="K71" s="35">
        <f t="shared" si="28"/>
        <v>117.878</v>
      </c>
      <c r="L71" s="35">
        <f t="shared" si="28"/>
        <v>113.28399999999999</v>
      </c>
      <c r="M71" s="36" t="s">
        <v>1</v>
      </c>
      <c r="N71" s="9"/>
    </row>
    <row r="72" spans="1:14" ht="15" x14ac:dyDescent="0.25">
      <c r="A72" s="17">
        <v>54</v>
      </c>
      <c r="B72" s="37" t="s">
        <v>2</v>
      </c>
      <c r="C72" s="48">
        <f t="shared" ref="C72:L72" si="29">C74+C78</f>
        <v>993.68100000000004</v>
      </c>
      <c r="D72" s="48">
        <f>D74+D78</f>
        <v>68.099999999999994</v>
      </c>
      <c r="E72" s="48">
        <f t="shared" si="29"/>
        <v>114.50000000000001</v>
      </c>
      <c r="F72" s="48">
        <f>F74+F78</f>
        <v>116.34</v>
      </c>
      <c r="G72" s="48">
        <f t="shared" si="29"/>
        <v>118.94399999999999</v>
      </c>
      <c r="H72" s="48">
        <f t="shared" si="29"/>
        <v>120.97</v>
      </c>
      <c r="I72" s="48">
        <f t="shared" si="29"/>
        <v>120.89999999999999</v>
      </c>
      <c r="J72" s="48">
        <f t="shared" si="29"/>
        <v>102.765</v>
      </c>
      <c r="K72" s="48">
        <f t="shared" si="29"/>
        <v>117.878</v>
      </c>
      <c r="L72" s="48">
        <f t="shared" si="29"/>
        <v>113.28399999999999</v>
      </c>
      <c r="M72" s="55"/>
      <c r="N72" s="9"/>
    </row>
    <row r="73" spans="1:14" ht="58.5" customHeight="1" x14ac:dyDescent="0.25">
      <c r="A73" s="17">
        <v>55</v>
      </c>
      <c r="B73" s="39" t="s">
        <v>14</v>
      </c>
      <c r="C73" s="41">
        <f>C74</f>
        <v>216.25</v>
      </c>
      <c r="D73" s="41">
        <f t="shared" ref="D73:L73" si="30">D74</f>
        <v>25</v>
      </c>
      <c r="E73" s="41">
        <f t="shared" si="30"/>
        <v>23.7</v>
      </c>
      <c r="F73" s="41">
        <f t="shared" si="30"/>
        <v>23.9</v>
      </c>
      <c r="G73" s="41">
        <f t="shared" si="30"/>
        <v>24.6</v>
      </c>
      <c r="H73" s="41">
        <f t="shared" si="30"/>
        <v>25</v>
      </c>
      <c r="I73" s="41">
        <f t="shared" si="30"/>
        <v>25</v>
      </c>
      <c r="J73" s="41">
        <f t="shared" si="30"/>
        <v>21.25</v>
      </c>
      <c r="K73" s="41">
        <f t="shared" si="30"/>
        <v>24.375</v>
      </c>
      <c r="L73" s="41">
        <f t="shared" si="30"/>
        <v>23.425000000000001</v>
      </c>
      <c r="M73" s="56"/>
      <c r="N73" s="9"/>
    </row>
    <row r="74" spans="1:14" ht="15" x14ac:dyDescent="0.25">
      <c r="A74" s="17">
        <v>56</v>
      </c>
      <c r="B74" s="37" t="s">
        <v>2</v>
      </c>
      <c r="C74" s="48">
        <f>C76</f>
        <v>216.25</v>
      </c>
      <c r="D74" s="48">
        <f t="shared" ref="D74:L74" si="31">D76</f>
        <v>25</v>
      </c>
      <c r="E74" s="48">
        <f t="shared" si="31"/>
        <v>23.7</v>
      </c>
      <c r="F74" s="48">
        <f t="shared" si="31"/>
        <v>23.9</v>
      </c>
      <c r="G74" s="48">
        <f t="shared" si="31"/>
        <v>24.6</v>
      </c>
      <c r="H74" s="48">
        <f t="shared" si="31"/>
        <v>25</v>
      </c>
      <c r="I74" s="48">
        <f t="shared" si="31"/>
        <v>25</v>
      </c>
      <c r="J74" s="48">
        <f t="shared" si="31"/>
        <v>21.25</v>
      </c>
      <c r="K74" s="48">
        <f t="shared" si="31"/>
        <v>24.375</v>
      </c>
      <c r="L74" s="48">
        <f t="shared" si="31"/>
        <v>23.425000000000001</v>
      </c>
      <c r="M74" s="56"/>
      <c r="N74" s="9"/>
    </row>
    <row r="75" spans="1:14" ht="119.25" customHeight="1" x14ac:dyDescent="0.25">
      <c r="A75" s="17">
        <v>57</v>
      </c>
      <c r="B75" s="44" t="s">
        <v>56</v>
      </c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57" t="s">
        <v>19</v>
      </c>
      <c r="N75" s="9"/>
    </row>
    <row r="76" spans="1:14" ht="15" x14ac:dyDescent="0.25">
      <c r="A76" s="17">
        <v>58</v>
      </c>
      <c r="B76" s="44" t="s">
        <v>2</v>
      </c>
      <c r="C76" s="43">
        <f>SUM(D76:L76)</f>
        <v>216.25</v>
      </c>
      <c r="D76" s="43">
        <v>25</v>
      </c>
      <c r="E76" s="43">
        <v>23.7</v>
      </c>
      <c r="F76" s="43">
        <v>23.9</v>
      </c>
      <c r="G76" s="43">
        <v>24.6</v>
      </c>
      <c r="H76" s="43">
        <v>25</v>
      </c>
      <c r="I76" s="43">
        <v>25</v>
      </c>
      <c r="J76" s="43">
        <v>21.25</v>
      </c>
      <c r="K76" s="43">
        <v>24.375</v>
      </c>
      <c r="L76" s="43">
        <v>23.425000000000001</v>
      </c>
      <c r="M76" s="57"/>
      <c r="N76" s="9"/>
    </row>
    <row r="77" spans="1:14" ht="48" customHeight="1" x14ac:dyDescent="0.25">
      <c r="A77" s="17">
        <v>59</v>
      </c>
      <c r="B77" s="39" t="s">
        <v>18</v>
      </c>
      <c r="C77" s="41">
        <f>C78</f>
        <v>777.43100000000004</v>
      </c>
      <c r="D77" s="41">
        <f t="shared" ref="D77:L77" si="32">D78</f>
        <v>43.099999999999994</v>
      </c>
      <c r="E77" s="41">
        <f t="shared" si="32"/>
        <v>90.800000000000011</v>
      </c>
      <c r="F77" s="41">
        <f t="shared" si="32"/>
        <v>92.44</v>
      </c>
      <c r="G77" s="41">
        <f t="shared" si="32"/>
        <v>94.343999999999994</v>
      </c>
      <c r="H77" s="41">
        <f t="shared" si="32"/>
        <v>95.97</v>
      </c>
      <c r="I77" s="41">
        <f t="shared" si="32"/>
        <v>95.899999999999991</v>
      </c>
      <c r="J77" s="41">
        <f t="shared" si="32"/>
        <v>81.515000000000001</v>
      </c>
      <c r="K77" s="41">
        <f t="shared" si="32"/>
        <v>93.503</v>
      </c>
      <c r="L77" s="41">
        <f t="shared" si="32"/>
        <v>89.858999999999995</v>
      </c>
      <c r="M77" s="56"/>
      <c r="N77" s="9"/>
    </row>
    <row r="78" spans="1:14" ht="15" x14ac:dyDescent="0.25">
      <c r="A78" s="17">
        <v>60</v>
      </c>
      <c r="B78" s="37" t="s">
        <v>2</v>
      </c>
      <c r="C78" s="48">
        <f>C80+C82+C84</f>
        <v>777.43100000000004</v>
      </c>
      <c r="D78" s="48">
        <f>D80+D82+D84</f>
        <v>43.099999999999994</v>
      </c>
      <c r="E78" s="48">
        <f>E80+E82+E84</f>
        <v>90.800000000000011</v>
      </c>
      <c r="F78" s="48">
        <f>F80+F82+F84</f>
        <v>92.44</v>
      </c>
      <c r="G78" s="48">
        <f>G80+G82+G84</f>
        <v>94.343999999999994</v>
      </c>
      <c r="H78" s="48">
        <f t="shared" ref="H78:L78" si="33">H80+H82+H84</f>
        <v>95.97</v>
      </c>
      <c r="I78" s="48">
        <f t="shared" si="33"/>
        <v>95.899999999999991</v>
      </c>
      <c r="J78" s="48">
        <f t="shared" si="33"/>
        <v>81.515000000000001</v>
      </c>
      <c r="K78" s="48">
        <f t="shared" si="33"/>
        <v>93.503</v>
      </c>
      <c r="L78" s="48">
        <f t="shared" si="33"/>
        <v>89.858999999999995</v>
      </c>
      <c r="M78" s="56"/>
      <c r="N78" s="9"/>
    </row>
    <row r="79" spans="1:14" ht="122.25" customHeight="1" x14ac:dyDescent="0.25">
      <c r="A79" s="17">
        <v>61</v>
      </c>
      <c r="B79" s="44" t="s">
        <v>57</v>
      </c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57" t="s">
        <v>19</v>
      </c>
      <c r="N79" s="9"/>
    </row>
    <row r="80" spans="1:14" ht="15" x14ac:dyDescent="0.25">
      <c r="A80" s="17">
        <v>62</v>
      </c>
      <c r="B80" s="44" t="s">
        <v>2</v>
      </c>
      <c r="C80" s="43">
        <f>SUM(D80:L80)</f>
        <v>43.789000000000001</v>
      </c>
      <c r="D80" s="43">
        <v>4.9000000000000004</v>
      </c>
      <c r="E80" s="43">
        <v>4.7</v>
      </c>
      <c r="F80" s="43">
        <v>4.9000000000000004</v>
      </c>
      <c r="G80" s="43">
        <v>5.008</v>
      </c>
      <c r="H80" s="43">
        <v>5.0940000000000003</v>
      </c>
      <c r="I80" s="43">
        <v>5.0999999999999996</v>
      </c>
      <c r="J80" s="43">
        <v>4.335</v>
      </c>
      <c r="K80" s="43">
        <v>4.9729999999999999</v>
      </c>
      <c r="L80" s="43">
        <v>4.7789999999999999</v>
      </c>
      <c r="M80" s="57"/>
      <c r="N80" s="9"/>
    </row>
    <row r="81" spans="1:14" ht="60" x14ac:dyDescent="0.25">
      <c r="A81" s="17">
        <v>63</v>
      </c>
      <c r="B81" s="44" t="s">
        <v>58</v>
      </c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57" t="s">
        <v>19</v>
      </c>
      <c r="N81" s="9"/>
    </row>
    <row r="82" spans="1:14" ht="15" x14ac:dyDescent="0.25">
      <c r="A82" s="17">
        <v>64</v>
      </c>
      <c r="B82" s="44" t="s">
        <v>2</v>
      </c>
      <c r="C82" s="43">
        <f>SUM(D82:L82)</f>
        <v>478.31600000000003</v>
      </c>
      <c r="D82" s="43">
        <v>18</v>
      </c>
      <c r="E82" s="43">
        <v>57.6</v>
      </c>
      <c r="F82" s="43">
        <v>57.9</v>
      </c>
      <c r="G82" s="43">
        <v>59.039000000000001</v>
      </c>
      <c r="H82" s="43">
        <v>60.057000000000002</v>
      </c>
      <c r="I82" s="43">
        <v>60</v>
      </c>
      <c r="J82" s="43">
        <v>51</v>
      </c>
      <c r="K82" s="43">
        <v>58.5</v>
      </c>
      <c r="L82" s="43">
        <v>56.22</v>
      </c>
      <c r="M82" s="57"/>
      <c r="N82" s="9"/>
    </row>
    <row r="83" spans="1:14" ht="152.25" customHeight="1" x14ac:dyDescent="0.25">
      <c r="A83" s="17">
        <v>65</v>
      </c>
      <c r="B83" s="44" t="s">
        <v>59</v>
      </c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57" t="s">
        <v>19</v>
      </c>
      <c r="N83" s="9"/>
    </row>
    <row r="84" spans="1:14" ht="15" x14ac:dyDescent="0.25">
      <c r="A84" s="17">
        <v>66</v>
      </c>
      <c r="B84" s="52" t="s">
        <v>2</v>
      </c>
      <c r="C84" s="43">
        <f>SUM(D84:L84)</f>
        <v>255.32600000000002</v>
      </c>
      <c r="D84" s="43">
        <v>20.2</v>
      </c>
      <c r="E84" s="43">
        <v>28.5</v>
      </c>
      <c r="F84" s="43">
        <v>29.64</v>
      </c>
      <c r="G84" s="43">
        <v>30.297000000000001</v>
      </c>
      <c r="H84" s="43">
        <v>30.818999999999999</v>
      </c>
      <c r="I84" s="43">
        <v>30.8</v>
      </c>
      <c r="J84" s="43">
        <v>26.18</v>
      </c>
      <c r="K84" s="53">
        <v>30.03</v>
      </c>
      <c r="L84" s="53">
        <v>28.86</v>
      </c>
      <c r="M84" s="58"/>
      <c r="N84" s="9"/>
    </row>
    <row r="85" spans="1:14" ht="33" customHeight="1" x14ac:dyDescent="0.25">
      <c r="A85" s="17">
        <v>67</v>
      </c>
      <c r="B85" s="88" t="s">
        <v>77</v>
      </c>
      <c r="C85" s="89"/>
      <c r="D85" s="89"/>
      <c r="E85" s="89"/>
      <c r="F85" s="89"/>
      <c r="G85" s="89"/>
      <c r="H85" s="89"/>
      <c r="I85" s="89"/>
      <c r="J85" s="89"/>
      <c r="K85" s="89"/>
      <c r="L85" s="89"/>
      <c r="M85" s="90"/>
      <c r="N85" s="9"/>
    </row>
    <row r="86" spans="1:14" ht="17.25" customHeight="1" x14ac:dyDescent="0.25">
      <c r="A86" s="17">
        <v>68</v>
      </c>
      <c r="B86" s="34" t="s">
        <v>11</v>
      </c>
      <c r="C86" s="59">
        <f>C87</f>
        <v>938.08199999999999</v>
      </c>
      <c r="D86" s="59">
        <f t="shared" ref="D86:L86" si="34">D87</f>
        <v>138.68</v>
      </c>
      <c r="E86" s="59">
        <f t="shared" si="34"/>
        <v>87.05</v>
      </c>
      <c r="F86" s="59">
        <f t="shared" si="34"/>
        <v>132.30600000000001</v>
      </c>
      <c r="G86" s="59">
        <f t="shared" si="34"/>
        <v>90.613</v>
      </c>
      <c r="H86" s="59">
        <f t="shared" si="34"/>
        <v>142.20399999999998</v>
      </c>
      <c r="I86" s="59">
        <f t="shared" si="34"/>
        <v>92.3</v>
      </c>
      <c r="J86" s="59">
        <f t="shared" si="34"/>
        <v>78.454999999999998</v>
      </c>
      <c r="K86" s="59">
        <f t="shared" si="34"/>
        <v>89.989000000000004</v>
      </c>
      <c r="L86" s="59">
        <f t="shared" si="34"/>
        <v>86.485000000000014</v>
      </c>
      <c r="M86" s="56"/>
      <c r="N86" s="9"/>
    </row>
    <row r="87" spans="1:14" ht="15" x14ac:dyDescent="0.25">
      <c r="A87" s="17">
        <v>69</v>
      </c>
      <c r="B87" s="37" t="s">
        <v>2</v>
      </c>
      <c r="C87" s="48">
        <f>C89+C98</f>
        <v>938.08199999999999</v>
      </c>
      <c r="D87" s="48">
        <f t="shared" ref="D87:L87" si="35">D89+D98</f>
        <v>138.68</v>
      </c>
      <c r="E87" s="48">
        <f>E89+E98</f>
        <v>87.05</v>
      </c>
      <c r="F87" s="48">
        <f t="shared" si="35"/>
        <v>132.30600000000001</v>
      </c>
      <c r="G87" s="48">
        <f t="shared" si="35"/>
        <v>90.613</v>
      </c>
      <c r="H87" s="48">
        <f t="shared" si="35"/>
        <v>142.20399999999998</v>
      </c>
      <c r="I87" s="48">
        <f t="shared" si="35"/>
        <v>92.3</v>
      </c>
      <c r="J87" s="48">
        <f t="shared" si="35"/>
        <v>78.454999999999998</v>
      </c>
      <c r="K87" s="48">
        <f t="shared" si="35"/>
        <v>89.989000000000004</v>
      </c>
      <c r="L87" s="48">
        <f t="shared" si="35"/>
        <v>86.485000000000014</v>
      </c>
      <c r="M87" s="56"/>
      <c r="N87" s="9"/>
    </row>
    <row r="88" spans="1:14" ht="57" x14ac:dyDescent="0.25">
      <c r="A88" s="17">
        <v>70</v>
      </c>
      <c r="B88" s="39" t="s">
        <v>13</v>
      </c>
      <c r="C88" s="41">
        <f>C89</f>
        <v>902.18200000000002</v>
      </c>
      <c r="D88" s="41">
        <f t="shared" ref="D88:L88" si="36">D89</f>
        <v>134.68</v>
      </c>
      <c r="E88" s="41">
        <f t="shared" si="36"/>
        <v>83.25</v>
      </c>
      <c r="F88" s="41">
        <f t="shared" si="36"/>
        <v>128.30600000000001</v>
      </c>
      <c r="G88" s="41">
        <f t="shared" si="36"/>
        <v>86.513000000000005</v>
      </c>
      <c r="H88" s="41">
        <f t="shared" si="36"/>
        <v>138.00399999999999</v>
      </c>
      <c r="I88" s="41">
        <f t="shared" si="36"/>
        <v>88.1</v>
      </c>
      <c r="J88" s="41">
        <f t="shared" si="36"/>
        <v>74.885000000000005</v>
      </c>
      <c r="K88" s="41">
        <f t="shared" si="36"/>
        <v>85.894000000000005</v>
      </c>
      <c r="L88" s="41">
        <f t="shared" si="36"/>
        <v>82.550000000000011</v>
      </c>
      <c r="M88" s="46"/>
      <c r="N88" s="9"/>
    </row>
    <row r="89" spans="1:14" ht="15" x14ac:dyDescent="0.25">
      <c r="A89" s="17">
        <v>71</v>
      </c>
      <c r="B89" s="37" t="s">
        <v>2</v>
      </c>
      <c r="C89" s="48">
        <f>C91+C93+C96</f>
        <v>902.18200000000002</v>
      </c>
      <c r="D89" s="48">
        <f>D91+D93+D96</f>
        <v>134.68</v>
      </c>
      <c r="E89" s="48">
        <f>E91+E93+E96</f>
        <v>83.25</v>
      </c>
      <c r="F89" s="48">
        <f>F91+F93+F96</f>
        <v>128.30600000000001</v>
      </c>
      <c r="G89" s="48">
        <f t="shared" ref="G89:L89" si="37">G91+G93+G96</f>
        <v>86.513000000000005</v>
      </c>
      <c r="H89" s="48">
        <f t="shared" si="37"/>
        <v>138.00399999999999</v>
      </c>
      <c r="I89" s="48">
        <f t="shared" si="37"/>
        <v>88.1</v>
      </c>
      <c r="J89" s="48">
        <f t="shared" si="37"/>
        <v>74.885000000000005</v>
      </c>
      <c r="K89" s="48">
        <f t="shared" si="37"/>
        <v>85.894000000000005</v>
      </c>
      <c r="L89" s="48">
        <f t="shared" si="37"/>
        <v>82.550000000000011</v>
      </c>
      <c r="M89" s="46"/>
      <c r="N89" s="9"/>
    </row>
    <row r="90" spans="1:14" ht="141" customHeight="1" x14ac:dyDescent="0.25">
      <c r="A90" s="17">
        <v>72</v>
      </c>
      <c r="B90" s="44" t="s">
        <v>60</v>
      </c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57">
        <v>36</v>
      </c>
      <c r="N90" s="9"/>
    </row>
    <row r="91" spans="1:14" ht="15" x14ac:dyDescent="0.25">
      <c r="A91" s="17">
        <v>73</v>
      </c>
      <c r="B91" s="44" t="s">
        <v>2</v>
      </c>
      <c r="C91" s="43">
        <f>SUM(D91:L91)</f>
        <v>456.65699999999998</v>
      </c>
      <c r="D91" s="43">
        <v>19</v>
      </c>
      <c r="E91" s="43">
        <v>54.75</v>
      </c>
      <c r="F91" s="43">
        <v>54.9</v>
      </c>
      <c r="G91" s="43">
        <v>56.115000000000002</v>
      </c>
      <c r="H91" s="43">
        <v>57.082000000000001</v>
      </c>
      <c r="I91" s="43">
        <v>57.1</v>
      </c>
      <c r="J91" s="43">
        <v>48.534999999999997</v>
      </c>
      <c r="K91" s="43">
        <v>55.671999999999997</v>
      </c>
      <c r="L91" s="43">
        <v>53.503</v>
      </c>
      <c r="M91" s="57"/>
      <c r="N91" s="9"/>
    </row>
    <row r="92" spans="1:14" ht="104.25" x14ac:dyDescent="0.25">
      <c r="A92" s="17">
        <v>74</v>
      </c>
      <c r="B92" s="44" t="s">
        <v>61</v>
      </c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57">
        <v>32</v>
      </c>
      <c r="N92" s="9"/>
    </row>
    <row r="93" spans="1:14" ht="15" x14ac:dyDescent="0.25">
      <c r="A93" s="17">
        <v>75</v>
      </c>
      <c r="B93" s="44" t="s">
        <v>2</v>
      </c>
      <c r="C93" s="43">
        <f>SUM(D93:L93)</f>
        <v>160.38900000000001</v>
      </c>
      <c r="D93" s="43">
        <v>0</v>
      </c>
      <c r="E93" s="43">
        <v>13.3</v>
      </c>
      <c r="F93" s="43">
        <v>13.8</v>
      </c>
      <c r="G93" s="43">
        <v>14.249000000000001</v>
      </c>
      <c r="H93" s="43">
        <v>64.494</v>
      </c>
      <c r="I93" s="43">
        <v>14.5</v>
      </c>
      <c r="J93" s="43">
        <v>12.324999999999999</v>
      </c>
      <c r="K93" s="43">
        <v>14.134</v>
      </c>
      <c r="L93" s="43">
        <v>13.587</v>
      </c>
      <c r="M93" s="57"/>
      <c r="N93" s="9"/>
    </row>
    <row r="94" spans="1:14" ht="64.5" customHeight="1" x14ac:dyDescent="0.25">
      <c r="A94" s="17">
        <v>76</v>
      </c>
      <c r="B94" s="44" t="s">
        <v>62</v>
      </c>
      <c r="C94" s="43">
        <f>SUM(D94:L94)</f>
        <v>0</v>
      </c>
      <c r="D94" s="43">
        <v>0</v>
      </c>
      <c r="E94" s="43">
        <v>0</v>
      </c>
      <c r="F94" s="43">
        <v>0</v>
      </c>
      <c r="G94" s="43">
        <v>0</v>
      </c>
      <c r="H94" s="43">
        <v>0</v>
      </c>
      <c r="I94" s="43">
        <v>0</v>
      </c>
      <c r="J94" s="43">
        <v>0</v>
      </c>
      <c r="K94" s="43">
        <v>0</v>
      </c>
      <c r="L94" s="43">
        <v>0</v>
      </c>
      <c r="M94" s="57">
        <v>38</v>
      </c>
      <c r="N94" s="9"/>
    </row>
    <row r="95" spans="1:14" ht="150" x14ac:dyDescent="0.25">
      <c r="A95" s="17">
        <v>77</v>
      </c>
      <c r="B95" s="44" t="s">
        <v>63</v>
      </c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57">
        <v>36</v>
      </c>
      <c r="N95" s="9"/>
    </row>
    <row r="96" spans="1:14" ht="15" x14ac:dyDescent="0.25">
      <c r="A96" s="17">
        <v>78</v>
      </c>
      <c r="B96" s="44" t="s">
        <v>2</v>
      </c>
      <c r="C96" s="43">
        <f>SUM(D96:L96)</f>
        <v>285.13599999999997</v>
      </c>
      <c r="D96" s="43">
        <v>115.68</v>
      </c>
      <c r="E96" s="43">
        <v>15.2</v>
      </c>
      <c r="F96" s="43">
        <v>59.606000000000002</v>
      </c>
      <c r="G96" s="43">
        <v>16.149000000000001</v>
      </c>
      <c r="H96" s="43">
        <v>16.428000000000001</v>
      </c>
      <c r="I96" s="43">
        <v>16.5</v>
      </c>
      <c r="J96" s="43">
        <v>14.025</v>
      </c>
      <c r="K96" s="43">
        <v>16.088000000000001</v>
      </c>
      <c r="L96" s="43">
        <v>15.46</v>
      </c>
      <c r="M96" s="57"/>
      <c r="N96" s="9"/>
    </row>
    <row r="97" spans="1:14" ht="65.25" customHeight="1" x14ac:dyDescent="0.25">
      <c r="A97" s="17">
        <v>79</v>
      </c>
      <c r="B97" s="39" t="s">
        <v>14</v>
      </c>
      <c r="C97" s="41">
        <f>C98</f>
        <v>35.9</v>
      </c>
      <c r="D97" s="41">
        <f>D98</f>
        <v>4</v>
      </c>
      <c r="E97" s="41">
        <f t="shared" ref="E97:L97" si="38">E98</f>
        <v>3.8</v>
      </c>
      <c r="F97" s="41">
        <f t="shared" si="38"/>
        <v>4</v>
      </c>
      <c r="G97" s="41">
        <f t="shared" si="38"/>
        <v>4.0999999999999996</v>
      </c>
      <c r="H97" s="41">
        <f t="shared" si="38"/>
        <v>4.2</v>
      </c>
      <c r="I97" s="41">
        <f t="shared" si="38"/>
        <v>4.2</v>
      </c>
      <c r="J97" s="41">
        <f t="shared" si="38"/>
        <v>3.57</v>
      </c>
      <c r="K97" s="41">
        <f t="shared" si="38"/>
        <v>4.0949999999999998</v>
      </c>
      <c r="L97" s="41">
        <f t="shared" si="38"/>
        <v>3.9350000000000001</v>
      </c>
      <c r="M97" s="46"/>
      <c r="N97" s="9"/>
    </row>
    <row r="98" spans="1:14" ht="15" x14ac:dyDescent="0.25">
      <c r="A98" s="17">
        <v>80</v>
      </c>
      <c r="B98" s="37" t="s">
        <v>2</v>
      </c>
      <c r="C98" s="48">
        <f t="shared" ref="C98:L98" si="39">C100</f>
        <v>35.9</v>
      </c>
      <c r="D98" s="48">
        <f t="shared" si="39"/>
        <v>4</v>
      </c>
      <c r="E98" s="48">
        <f t="shared" si="39"/>
        <v>3.8</v>
      </c>
      <c r="F98" s="48">
        <f t="shared" si="39"/>
        <v>4</v>
      </c>
      <c r="G98" s="48">
        <f t="shared" si="39"/>
        <v>4.0999999999999996</v>
      </c>
      <c r="H98" s="48">
        <f t="shared" si="39"/>
        <v>4.2</v>
      </c>
      <c r="I98" s="48">
        <f t="shared" si="39"/>
        <v>4.2</v>
      </c>
      <c r="J98" s="48">
        <f t="shared" si="39"/>
        <v>3.57</v>
      </c>
      <c r="K98" s="48">
        <f t="shared" si="39"/>
        <v>4.0949999999999998</v>
      </c>
      <c r="L98" s="48">
        <f t="shared" si="39"/>
        <v>3.9350000000000001</v>
      </c>
      <c r="M98" s="46"/>
      <c r="N98" s="9"/>
    </row>
    <row r="99" spans="1:14" ht="76.5" customHeight="1" x14ac:dyDescent="0.25">
      <c r="A99" s="17">
        <v>81</v>
      </c>
      <c r="B99" s="44" t="s">
        <v>64</v>
      </c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57">
        <v>34</v>
      </c>
      <c r="N99" s="9"/>
    </row>
    <row r="100" spans="1:14" ht="15" x14ac:dyDescent="0.25">
      <c r="A100" s="17">
        <v>82</v>
      </c>
      <c r="B100" s="44" t="s">
        <v>2</v>
      </c>
      <c r="C100" s="43">
        <f>SUM(D100:L100)</f>
        <v>35.9</v>
      </c>
      <c r="D100" s="43">
        <v>4</v>
      </c>
      <c r="E100" s="43">
        <v>3.8</v>
      </c>
      <c r="F100" s="43">
        <v>4</v>
      </c>
      <c r="G100" s="43">
        <v>4.0999999999999996</v>
      </c>
      <c r="H100" s="43">
        <v>4.2</v>
      </c>
      <c r="I100" s="43">
        <v>4.2</v>
      </c>
      <c r="J100" s="43">
        <v>3.57</v>
      </c>
      <c r="K100" s="43">
        <v>4.0949999999999998</v>
      </c>
      <c r="L100" s="43">
        <v>3.9350000000000001</v>
      </c>
      <c r="M100" s="57"/>
      <c r="N100" s="9"/>
    </row>
    <row r="101" spans="1:14" ht="30.75" customHeight="1" x14ac:dyDescent="0.25">
      <c r="A101" s="21">
        <v>83</v>
      </c>
      <c r="B101" s="75" t="s">
        <v>78</v>
      </c>
      <c r="C101" s="75"/>
      <c r="D101" s="75"/>
      <c r="E101" s="75"/>
      <c r="F101" s="75"/>
      <c r="G101" s="75"/>
      <c r="H101" s="75"/>
      <c r="I101" s="75"/>
      <c r="J101" s="75"/>
      <c r="K101" s="75"/>
      <c r="L101" s="75"/>
      <c r="M101" s="75"/>
      <c r="N101" s="9"/>
    </row>
    <row r="102" spans="1:14" ht="50.25" customHeight="1" x14ac:dyDescent="0.25">
      <c r="A102" s="21">
        <v>84</v>
      </c>
      <c r="B102" s="60" t="s">
        <v>16</v>
      </c>
      <c r="C102" s="61">
        <f>C103</f>
        <v>85113.109089999998</v>
      </c>
      <c r="D102" s="61">
        <f t="shared" ref="D102:L102" si="40">D103</f>
        <v>700</v>
      </c>
      <c r="E102" s="61">
        <f t="shared" si="40"/>
        <v>2000</v>
      </c>
      <c r="F102" s="61">
        <f t="shared" si="40"/>
        <v>90.912000000000006</v>
      </c>
      <c r="G102" s="61">
        <f t="shared" si="40"/>
        <v>252</v>
      </c>
      <c r="H102" s="61">
        <f t="shared" si="40"/>
        <v>30359.482090000001</v>
      </c>
      <c r="I102" s="61">
        <f t="shared" si="40"/>
        <v>25764.823999999997</v>
      </c>
      <c r="J102" s="61">
        <f t="shared" si="40"/>
        <v>25528.16</v>
      </c>
      <c r="K102" s="61">
        <f t="shared" si="40"/>
        <v>213.018</v>
      </c>
      <c r="L102" s="61">
        <f t="shared" si="40"/>
        <v>204.71299999999999</v>
      </c>
      <c r="M102" s="62" t="s">
        <v>1</v>
      </c>
      <c r="N102" s="9"/>
    </row>
    <row r="103" spans="1:14" ht="15" x14ac:dyDescent="0.25">
      <c r="A103" s="21">
        <v>85</v>
      </c>
      <c r="B103" s="44" t="s">
        <v>2</v>
      </c>
      <c r="C103" s="43">
        <f t="shared" ref="C103:L103" si="41">C105+C116</f>
        <v>85113.109089999998</v>
      </c>
      <c r="D103" s="43">
        <f t="shared" si="41"/>
        <v>700</v>
      </c>
      <c r="E103" s="43">
        <f t="shared" si="41"/>
        <v>2000</v>
      </c>
      <c r="F103" s="43">
        <f t="shared" si="41"/>
        <v>90.912000000000006</v>
      </c>
      <c r="G103" s="43">
        <f t="shared" si="41"/>
        <v>252</v>
      </c>
      <c r="H103" s="43">
        <f t="shared" si="41"/>
        <v>30359.482090000001</v>
      </c>
      <c r="I103" s="43">
        <f t="shared" si="41"/>
        <v>25764.823999999997</v>
      </c>
      <c r="J103" s="43">
        <f t="shared" si="41"/>
        <v>25528.16</v>
      </c>
      <c r="K103" s="43">
        <f t="shared" si="41"/>
        <v>213.018</v>
      </c>
      <c r="L103" s="43">
        <f t="shared" si="41"/>
        <v>204.71299999999999</v>
      </c>
      <c r="M103" s="62" t="s">
        <v>1</v>
      </c>
      <c r="N103" s="9"/>
    </row>
    <row r="104" spans="1:14" ht="46.5" customHeight="1" x14ac:dyDescent="0.25">
      <c r="A104" s="21">
        <v>86</v>
      </c>
      <c r="B104" s="63" t="s">
        <v>13</v>
      </c>
      <c r="C104" s="40">
        <f>C105</f>
        <v>83313.109089999998</v>
      </c>
      <c r="D104" s="40">
        <f t="shared" ref="D104:L104" si="42">D105</f>
        <v>700</v>
      </c>
      <c r="E104" s="40">
        <f t="shared" si="42"/>
        <v>200</v>
      </c>
      <c r="F104" s="40">
        <f t="shared" si="42"/>
        <v>90.912000000000006</v>
      </c>
      <c r="G104" s="40">
        <f t="shared" si="42"/>
        <v>252</v>
      </c>
      <c r="H104" s="40">
        <f t="shared" si="42"/>
        <v>30359.482090000001</v>
      </c>
      <c r="I104" s="40">
        <f t="shared" si="42"/>
        <v>25764.823999999997</v>
      </c>
      <c r="J104" s="40">
        <f t="shared" si="42"/>
        <v>25528.16</v>
      </c>
      <c r="K104" s="40">
        <f t="shared" si="42"/>
        <v>213.018</v>
      </c>
      <c r="L104" s="40">
        <f t="shared" si="42"/>
        <v>204.71299999999999</v>
      </c>
      <c r="M104" s="62" t="s">
        <v>1</v>
      </c>
      <c r="N104" s="9"/>
    </row>
    <row r="105" spans="1:14" ht="15" x14ac:dyDescent="0.25">
      <c r="A105" s="21">
        <v>87</v>
      </c>
      <c r="B105" s="44" t="s">
        <v>2</v>
      </c>
      <c r="C105" s="43">
        <f>C107+C109+C114</f>
        <v>83313.109089999998</v>
      </c>
      <c r="D105" s="43">
        <f t="shared" ref="D105:L105" si="43">D107+D109+D114</f>
        <v>700</v>
      </c>
      <c r="E105" s="43">
        <f t="shared" si="43"/>
        <v>200</v>
      </c>
      <c r="F105" s="43">
        <f t="shared" si="43"/>
        <v>90.912000000000006</v>
      </c>
      <c r="G105" s="43">
        <f t="shared" si="43"/>
        <v>252</v>
      </c>
      <c r="H105" s="43">
        <f>H107+H109+H114</f>
        <v>30359.482090000001</v>
      </c>
      <c r="I105" s="43">
        <f t="shared" si="43"/>
        <v>25764.823999999997</v>
      </c>
      <c r="J105" s="43">
        <f t="shared" si="43"/>
        <v>25528.16</v>
      </c>
      <c r="K105" s="43">
        <f>K107+K109+K114</f>
        <v>213.018</v>
      </c>
      <c r="L105" s="43">
        <f t="shared" si="43"/>
        <v>204.71299999999999</v>
      </c>
      <c r="M105" s="62" t="s">
        <v>1</v>
      </c>
      <c r="N105" s="9"/>
    </row>
    <row r="106" spans="1:14" ht="142.5" customHeight="1" x14ac:dyDescent="0.25">
      <c r="A106" s="21">
        <v>88</v>
      </c>
      <c r="B106" s="44" t="s">
        <v>79</v>
      </c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51">
        <v>42</v>
      </c>
      <c r="N106" s="9"/>
    </row>
    <row r="107" spans="1:14" ht="15" x14ac:dyDescent="0.25">
      <c r="A107" s="21">
        <v>89</v>
      </c>
      <c r="B107" s="44" t="s">
        <v>2</v>
      </c>
      <c r="C107" s="43">
        <f>SUM(D107:L107)</f>
        <v>0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51"/>
      <c r="N107" s="9"/>
    </row>
    <row r="108" spans="1:14" ht="199.5" customHeight="1" x14ac:dyDescent="0.25">
      <c r="A108" s="21">
        <v>90</v>
      </c>
      <c r="B108" s="44" t="s">
        <v>84</v>
      </c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51">
        <v>42</v>
      </c>
      <c r="N108" s="9"/>
    </row>
    <row r="109" spans="1:14" ht="15" x14ac:dyDescent="0.25">
      <c r="A109" s="21">
        <v>91</v>
      </c>
      <c r="B109" s="44" t="s">
        <v>2</v>
      </c>
      <c r="C109" s="43">
        <f>SUM(D109:L109)</f>
        <v>2400.7370900000001</v>
      </c>
      <c r="D109" s="43">
        <v>700</v>
      </c>
      <c r="E109" s="43">
        <v>200</v>
      </c>
      <c r="F109" s="43">
        <v>90.912000000000006</v>
      </c>
      <c r="G109" s="43">
        <v>252</v>
      </c>
      <c r="H109" s="43">
        <v>359.48209000000003</v>
      </c>
      <c r="I109" s="43">
        <v>194.904</v>
      </c>
      <c r="J109" s="43">
        <v>185.708</v>
      </c>
      <c r="K109" s="43">
        <v>213.018</v>
      </c>
      <c r="L109" s="43">
        <v>204.71299999999999</v>
      </c>
      <c r="M109" s="51"/>
      <c r="N109" s="9"/>
    </row>
    <row r="110" spans="1:14" ht="171.75" customHeight="1" x14ac:dyDescent="0.25">
      <c r="A110" s="21">
        <v>92</v>
      </c>
      <c r="B110" s="44" t="s">
        <v>66</v>
      </c>
      <c r="C110" s="64">
        <f>SUM(D110:L110)</f>
        <v>0</v>
      </c>
      <c r="D110" s="64">
        <v>0</v>
      </c>
      <c r="E110" s="64">
        <v>0</v>
      </c>
      <c r="F110" s="64">
        <v>0</v>
      </c>
      <c r="G110" s="64">
        <v>0</v>
      </c>
      <c r="H110" s="64">
        <v>0</v>
      </c>
      <c r="I110" s="64">
        <v>0</v>
      </c>
      <c r="J110" s="64">
        <v>0</v>
      </c>
      <c r="K110" s="64">
        <v>0</v>
      </c>
      <c r="L110" s="64">
        <v>0</v>
      </c>
      <c r="M110" s="51">
        <v>42</v>
      </c>
      <c r="N110" s="9"/>
    </row>
    <row r="111" spans="1:14" ht="183" customHeight="1" x14ac:dyDescent="0.25">
      <c r="A111" s="21">
        <v>93</v>
      </c>
      <c r="B111" s="44" t="s">
        <v>67</v>
      </c>
      <c r="C111" s="64">
        <f>SUM(D111:L111)</f>
        <v>0</v>
      </c>
      <c r="D111" s="64">
        <v>0</v>
      </c>
      <c r="E111" s="64">
        <v>0</v>
      </c>
      <c r="F111" s="64">
        <v>0</v>
      </c>
      <c r="G111" s="64">
        <v>0</v>
      </c>
      <c r="H111" s="64">
        <v>0</v>
      </c>
      <c r="I111" s="64">
        <v>0</v>
      </c>
      <c r="J111" s="64">
        <v>0</v>
      </c>
      <c r="K111" s="64">
        <v>0</v>
      </c>
      <c r="L111" s="64">
        <v>0</v>
      </c>
      <c r="M111" s="51">
        <v>42</v>
      </c>
      <c r="N111" s="9"/>
    </row>
    <row r="112" spans="1:14" ht="81" customHeight="1" x14ac:dyDescent="0.25">
      <c r="A112" s="21">
        <v>94</v>
      </c>
      <c r="B112" s="44" t="s">
        <v>68</v>
      </c>
      <c r="C112" s="64">
        <f>SUM(D112:L112)</f>
        <v>0</v>
      </c>
      <c r="D112" s="64">
        <v>0</v>
      </c>
      <c r="E112" s="64">
        <v>0</v>
      </c>
      <c r="F112" s="64">
        <v>0</v>
      </c>
      <c r="G112" s="64">
        <v>0</v>
      </c>
      <c r="H112" s="64">
        <v>0</v>
      </c>
      <c r="I112" s="64">
        <v>0</v>
      </c>
      <c r="J112" s="64">
        <v>0</v>
      </c>
      <c r="K112" s="64">
        <v>0</v>
      </c>
      <c r="L112" s="64">
        <v>0</v>
      </c>
      <c r="M112" s="51">
        <v>42</v>
      </c>
      <c r="N112" s="9"/>
    </row>
    <row r="113" spans="1:14" ht="162" customHeight="1" x14ac:dyDescent="0.25">
      <c r="A113" s="65" t="s">
        <v>81</v>
      </c>
      <c r="B113" s="44" t="s">
        <v>80</v>
      </c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6"/>
      <c r="N113" s="9"/>
    </row>
    <row r="114" spans="1:14" ht="29.25" customHeight="1" x14ac:dyDescent="0.25">
      <c r="A114" s="65" t="s">
        <v>82</v>
      </c>
      <c r="B114" s="44" t="s">
        <v>2</v>
      </c>
      <c r="C114" s="64">
        <f t="shared" ref="C114" si="44">SUM(D114:J114)</f>
        <v>80912.372000000003</v>
      </c>
      <c r="D114" s="67">
        <v>0</v>
      </c>
      <c r="E114" s="67">
        <v>0</v>
      </c>
      <c r="F114" s="67">
        <v>0</v>
      </c>
      <c r="G114" s="67">
        <v>0</v>
      </c>
      <c r="H114" s="67">
        <v>30000</v>
      </c>
      <c r="I114" s="67">
        <v>25569.919999999998</v>
      </c>
      <c r="J114" s="67">
        <v>25342.452000000001</v>
      </c>
      <c r="K114" s="67">
        <v>0</v>
      </c>
      <c r="L114" s="67">
        <v>0</v>
      </c>
      <c r="M114" s="68"/>
      <c r="N114" s="9"/>
    </row>
    <row r="115" spans="1:14" ht="57" x14ac:dyDescent="0.25">
      <c r="A115" s="65">
        <v>95</v>
      </c>
      <c r="B115" s="63" t="s">
        <v>27</v>
      </c>
      <c r="C115" s="69"/>
      <c r="D115" s="69"/>
      <c r="E115" s="69"/>
      <c r="F115" s="69"/>
      <c r="G115" s="69"/>
      <c r="H115" s="69"/>
      <c r="I115" s="69"/>
      <c r="J115" s="69"/>
      <c r="K115" s="69"/>
      <c r="L115" s="69"/>
      <c r="M115" s="51">
        <v>42</v>
      </c>
      <c r="N115" s="9"/>
    </row>
    <row r="116" spans="1:14" ht="15" x14ac:dyDescent="0.25">
      <c r="A116" s="65">
        <v>96</v>
      </c>
      <c r="B116" s="44" t="s">
        <v>2</v>
      </c>
      <c r="C116" s="70">
        <f>C118+C120</f>
        <v>1800</v>
      </c>
      <c r="D116" s="70">
        <f t="shared" ref="D116:L116" si="45">D118+D120</f>
        <v>0</v>
      </c>
      <c r="E116" s="70">
        <f t="shared" si="45"/>
        <v>1800</v>
      </c>
      <c r="F116" s="70">
        <f t="shared" si="45"/>
        <v>0</v>
      </c>
      <c r="G116" s="70">
        <f t="shared" si="45"/>
        <v>0</v>
      </c>
      <c r="H116" s="70">
        <f t="shared" si="45"/>
        <v>0</v>
      </c>
      <c r="I116" s="70">
        <f t="shared" si="45"/>
        <v>0</v>
      </c>
      <c r="J116" s="70">
        <f t="shared" si="45"/>
        <v>0</v>
      </c>
      <c r="K116" s="70">
        <f t="shared" si="45"/>
        <v>0</v>
      </c>
      <c r="L116" s="70">
        <f t="shared" si="45"/>
        <v>0</v>
      </c>
      <c r="M116" s="51"/>
      <c r="N116" s="9"/>
    </row>
    <row r="117" spans="1:14" ht="182.25" customHeight="1" x14ac:dyDescent="0.25">
      <c r="A117" s="65">
        <v>97</v>
      </c>
      <c r="B117" s="44" t="s">
        <v>65</v>
      </c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51">
        <v>42</v>
      </c>
      <c r="N117" s="9"/>
    </row>
    <row r="118" spans="1:14" ht="15" x14ac:dyDescent="0.25">
      <c r="A118" s="65">
        <v>98</v>
      </c>
      <c r="B118" s="44" t="s">
        <v>2</v>
      </c>
      <c r="C118" s="64">
        <f>SUM(D118:J118)</f>
        <v>1800</v>
      </c>
      <c r="D118" s="64">
        <v>0</v>
      </c>
      <c r="E118" s="64">
        <v>1800</v>
      </c>
      <c r="F118" s="64">
        <v>0</v>
      </c>
      <c r="G118" s="64">
        <v>0</v>
      </c>
      <c r="H118" s="64">
        <v>0</v>
      </c>
      <c r="I118" s="64">
        <v>0</v>
      </c>
      <c r="J118" s="64">
        <v>0</v>
      </c>
      <c r="K118" s="64">
        <v>0</v>
      </c>
      <c r="L118" s="64">
        <v>0</v>
      </c>
      <c r="M118" s="66"/>
      <c r="N118" s="9"/>
    </row>
    <row r="119" spans="1:14" ht="161.25" customHeight="1" x14ac:dyDescent="0.25">
      <c r="A119" s="65">
        <v>99</v>
      </c>
      <c r="B119" s="44" t="s">
        <v>80</v>
      </c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6"/>
      <c r="N119" s="9"/>
    </row>
    <row r="120" spans="1:14" ht="15" x14ac:dyDescent="0.25">
      <c r="A120" s="65">
        <v>100</v>
      </c>
      <c r="B120" s="44" t="s">
        <v>2</v>
      </c>
      <c r="C120" s="64">
        <f t="shared" ref="C120" si="46">SUM(D120:J120)</f>
        <v>0</v>
      </c>
      <c r="D120" s="67">
        <v>0</v>
      </c>
      <c r="E120" s="67">
        <v>0</v>
      </c>
      <c r="F120" s="67">
        <v>0</v>
      </c>
      <c r="G120" s="67">
        <v>0</v>
      </c>
      <c r="H120" s="67">
        <v>0</v>
      </c>
      <c r="I120" s="67">
        <v>0</v>
      </c>
      <c r="J120" s="67">
        <v>0</v>
      </c>
      <c r="K120" s="67">
        <v>0</v>
      </c>
      <c r="L120" s="67">
        <v>0</v>
      </c>
      <c r="M120" s="68"/>
      <c r="N120" s="9"/>
    </row>
    <row r="121" spans="1:14" ht="15" x14ac:dyDescent="0.25">
      <c r="A121" s="11"/>
      <c r="B121" s="12"/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4"/>
      <c r="N121" s="9"/>
    </row>
    <row r="122" spans="1:14" ht="29.25" customHeight="1" x14ac:dyDescent="0.25">
      <c r="A122" s="10"/>
      <c r="B122" s="79" t="s">
        <v>24</v>
      </c>
      <c r="C122" s="79"/>
      <c r="D122" s="79"/>
      <c r="E122" s="79"/>
      <c r="F122" s="79"/>
      <c r="G122" s="6"/>
      <c r="H122" s="6"/>
      <c r="I122" s="6"/>
      <c r="J122" s="6"/>
      <c r="K122" s="6"/>
      <c r="L122" s="6"/>
      <c r="M122" s="8"/>
    </row>
    <row r="123" spans="1:14" ht="30.75" customHeight="1" x14ac:dyDescent="0.25">
      <c r="A123" s="10"/>
      <c r="B123" s="79" t="s">
        <v>25</v>
      </c>
      <c r="C123" s="79"/>
      <c r="D123" s="79"/>
      <c r="E123" s="79"/>
      <c r="F123" s="79"/>
      <c r="G123" s="6"/>
      <c r="H123" s="6"/>
      <c r="I123" s="6"/>
      <c r="J123" s="6"/>
      <c r="K123" s="6"/>
      <c r="L123" s="6"/>
      <c r="M123" s="8"/>
    </row>
    <row r="124" spans="1:14" ht="26.25" customHeight="1" x14ac:dyDescent="0.25">
      <c r="A124" s="10"/>
      <c r="B124" s="79" t="s">
        <v>26</v>
      </c>
      <c r="C124" s="79"/>
      <c r="D124" s="79"/>
      <c r="E124" s="79"/>
      <c r="F124" s="79"/>
      <c r="G124" s="6"/>
      <c r="H124" s="6"/>
      <c r="I124" s="6"/>
      <c r="J124" s="6"/>
      <c r="K124" s="6"/>
      <c r="L124" s="6"/>
      <c r="M124" s="8"/>
    </row>
    <row r="125" spans="1:14" x14ac:dyDescent="0.25">
      <c r="B125" s="7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8"/>
    </row>
    <row r="126" spans="1:14" x14ac:dyDescent="0.25">
      <c r="B126" s="7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8"/>
    </row>
    <row r="127" spans="1:14" x14ac:dyDescent="0.25">
      <c r="B127" s="7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8"/>
    </row>
    <row r="128" spans="1:14" x14ac:dyDescent="0.25">
      <c r="B128" s="7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8"/>
    </row>
    <row r="129" spans="2:13" x14ac:dyDescent="0.25">
      <c r="B129" s="7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8"/>
    </row>
    <row r="130" spans="2:13" x14ac:dyDescent="0.25">
      <c r="B130" s="7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8"/>
    </row>
    <row r="131" spans="2:13" x14ac:dyDescent="0.25">
      <c r="B131" s="7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8"/>
    </row>
    <row r="132" spans="2:13" x14ac:dyDescent="0.25">
      <c r="B132" s="7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8"/>
    </row>
    <row r="133" spans="2:13" x14ac:dyDescent="0.25">
      <c r="B133" s="7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8"/>
    </row>
    <row r="134" spans="2:13" x14ac:dyDescent="0.25">
      <c r="B134" s="7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8"/>
    </row>
    <row r="135" spans="2:13" x14ac:dyDescent="0.25">
      <c r="B135" s="7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8"/>
    </row>
    <row r="136" spans="2:13" x14ac:dyDescent="0.25">
      <c r="B136" s="7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8"/>
    </row>
    <row r="137" spans="2:13" x14ac:dyDescent="0.25">
      <c r="B137" s="7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8"/>
    </row>
    <row r="138" spans="2:13" x14ac:dyDescent="0.25">
      <c r="B138" s="7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8"/>
    </row>
    <row r="139" spans="2:13" x14ac:dyDescent="0.25">
      <c r="B139" s="7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8"/>
    </row>
    <row r="140" spans="2:13" x14ac:dyDescent="0.25">
      <c r="B140" s="7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8"/>
    </row>
    <row r="141" spans="2:13" x14ac:dyDescent="0.25">
      <c r="B141" s="7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8"/>
    </row>
    <row r="142" spans="2:13" x14ac:dyDescent="0.25">
      <c r="B142" s="7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8"/>
    </row>
    <row r="143" spans="2:13" x14ac:dyDescent="0.25">
      <c r="B143" s="7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8"/>
    </row>
    <row r="144" spans="2:13" x14ac:dyDescent="0.25">
      <c r="B144" s="7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8"/>
    </row>
    <row r="145" spans="2:13" x14ac:dyDescent="0.25">
      <c r="B145" s="7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8"/>
    </row>
    <row r="146" spans="2:13" x14ac:dyDescent="0.25">
      <c r="B146" s="7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8"/>
    </row>
    <row r="147" spans="2:13" x14ac:dyDescent="0.25">
      <c r="B147" s="7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8"/>
    </row>
    <row r="148" spans="2:13" x14ac:dyDescent="0.25">
      <c r="B148" s="7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8"/>
    </row>
    <row r="149" spans="2:13" x14ac:dyDescent="0.25">
      <c r="B149" s="7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8"/>
    </row>
    <row r="150" spans="2:13" x14ac:dyDescent="0.25">
      <c r="B150" s="7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8"/>
    </row>
    <row r="151" spans="2:13" x14ac:dyDescent="0.25">
      <c r="B151" s="7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8"/>
    </row>
    <row r="152" spans="2:13" x14ac:dyDescent="0.25">
      <c r="B152" s="7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8"/>
    </row>
    <row r="153" spans="2:13" x14ac:dyDescent="0.25">
      <c r="B153" s="7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8"/>
    </row>
    <row r="154" spans="2:13" x14ac:dyDescent="0.25">
      <c r="B154" s="7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8"/>
    </row>
    <row r="155" spans="2:13" x14ac:dyDescent="0.25">
      <c r="B155" s="7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8"/>
    </row>
    <row r="156" spans="2:13" x14ac:dyDescent="0.25">
      <c r="B156" s="7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8"/>
    </row>
  </sheetData>
  <mergeCells count="14">
    <mergeCell ref="B122:F122"/>
    <mergeCell ref="B123:F123"/>
    <mergeCell ref="B124:F124"/>
    <mergeCell ref="A7:M7"/>
    <mergeCell ref="B62:M62"/>
    <mergeCell ref="B70:M70"/>
    <mergeCell ref="B85:M85"/>
    <mergeCell ref="G1:M5"/>
    <mergeCell ref="C9:L9"/>
    <mergeCell ref="B101:M101"/>
    <mergeCell ref="A9:A10"/>
    <mergeCell ref="B9:B10"/>
    <mergeCell ref="M9:M10"/>
    <mergeCell ref="B24:M24"/>
  </mergeCells>
  <pageMargins left="0.11811023622047245" right="0.11811023622047245" top="0.74803149606299213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на подпись</vt:lpstr>
      <vt:lpstr>Лист1</vt:lpstr>
      <vt:lpstr>'на подпись'!Область_печати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ElenaZ</dc:creator>
  <cp:lastModifiedBy>IT</cp:lastModifiedBy>
  <cp:lastPrinted>2022-06-06T07:34:58Z</cp:lastPrinted>
  <dcterms:created xsi:type="dcterms:W3CDTF">2015-08-10T11:29:54Z</dcterms:created>
  <dcterms:modified xsi:type="dcterms:W3CDTF">2022-06-16T05:49:33Z</dcterms:modified>
</cp:coreProperties>
</file>